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tabRatio="803" firstSheet="20" activeTab="22"/>
  </bookViews>
  <sheets>
    <sheet name="MERK2" sheetId="1" state="hidden" r:id="rId1"/>
    <sheet name="P.TIPICO REGIONAL" sheetId="2" state="hidden" r:id="rId2"/>
    <sheet name="SAN JOSE" sheetId="3" state="hidden" r:id="rId3"/>
    <sheet name="ZAPOTITLÁN" sheetId="4" state="hidden" r:id="rId4"/>
    <sheet name="GRAL. FELIPE AS. O." sheetId="5" state="hidden" r:id="rId5"/>
    <sheet name="MIGUEL HIDALGO" sheetId="6" state="hidden" r:id="rId6"/>
    <sheet name="CENTRAL" sheetId="7" state="hidden" r:id="rId7"/>
    <sheet name="SANTA CECILIA" sheetId="8" state="hidden" r:id="rId8"/>
    <sheet name="ZAPOTITLA" sheetId="9" state="hidden" r:id="rId9"/>
    <sheet name="TLALTENCO" sheetId="10" state="hidden" r:id="rId10"/>
    <sheet name="SELENE" sheetId="11" state="hidden" r:id="rId11"/>
    <sheet name="AMPL. SELENE" sheetId="12" state="hidden" r:id="rId12"/>
    <sheet name="OLIVOS" sheetId="13" state="hidden" r:id="rId13"/>
    <sheet name="SANTA CATARINA" sheetId="14" state="hidden" r:id="rId14"/>
    <sheet name="ESTACION" sheetId="15" state="hidden" r:id="rId15"/>
    <sheet name="NOPALERA" sheetId="16" state="hidden" r:id="rId16"/>
    <sheet name="DEL MAR" sheetId="17" state="hidden" r:id="rId17"/>
    <sheet name="SAN JUAN IXT." sheetId="18" state="hidden" r:id="rId18"/>
    <sheet name="MIXQUIC" sheetId="19" state="hidden" r:id="rId19"/>
    <sheet name="TETELCO" sheetId="20" state="hidden" r:id="rId20"/>
    <sheet name="JURIDICO ART 124 FRAC 8 B" sheetId="21" r:id="rId21"/>
    <sheet name="ANEXO" sheetId="22" r:id="rId22"/>
    <sheet name="OBRAS ART 124 FRAC 8 A " sheetId="23" r:id="rId23"/>
  </sheets>
  <definedNames>
    <definedName name="_xlnm.Print_Area" localSheetId="0">'MERK2'!$A$1:$F$32</definedName>
  </definedNames>
  <calcPr fullCalcOnLoad="1"/>
</workbook>
</file>

<file path=xl/sharedStrings.xml><?xml version="1.0" encoding="utf-8"?>
<sst xmlns="http://schemas.openxmlformats.org/spreadsheetml/2006/main" count="11236" uniqueCount="5293">
  <si>
    <t>Calle</t>
  </si>
  <si>
    <t>Colonia</t>
  </si>
  <si>
    <t>Código postal</t>
  </si>
  <si>
    <t>FECHA DE ACTUALIZACIÓN:</t>
  </si>
  <si>
    <t>FECHA DE VALIDACIÓN:</t>
  </si>
  <si>
    <t xml:space="preserve">31 / 12 / 2012 </t>
  </si>
  <si>
    <t>15 / 01 / 2013</t>
  </si>
  <si>
    <t>Relación de mercados públicos y padrones en la Delegación</t>
  </si>
  <si>
    <r>
      <t xml:space="preserve">Artículo 18. </t>
    </r>
    <r>
      <rPr>
        <i/>
        <sz val="11"/>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</si>
  <si>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11"/>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</si>
  <si>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Nombre del mercado</t>
  </si>
  <si>
    <t xml:space="preserve">Número  </t>
  </si>
  <si>
    <t>Padrón de locatarios</t>
  </si>
  <si>
    <t xml:space="preserve">AREA RESPONSABLE DE LA INFORMACIÓN: </t>
  </si>
  <si>
    <t>Hipervínculo al padrón</t>
  </si>
  <si>
    <t>Número de local</t>
  </si>
  <si>
    <t>Descripción y ubicación del local</t>
  </si>
  <si>
    <t xml:space="preserve">Giro </t>
  </si>
  <si>
    <t>Nombre completo del locatario (nombre(s), apellido paterno, apellido materno)</t>
  </si>
  <si>
    <t>CENTRAL TLÁHUAC</t>
  </si>
  <si>
    <t>SEVERINO CENICEROS ENTRE EMILIANO ZAPATA Y AV. TLAHUAC CHALCO</t>
  </si>
  <si>
    <t>S/N</t>
  </si>
  <si>
    <t>BO. LA MAGADALENA</t>
  </si>
  <si>
    <t>TIPICO REGIONAL</t>
  </si>
  <si>
    <t>SEVERINO CENICEROS ENTRE GALEANA Y AVENIDA TLÁHUAC</t>
  </si>
  <si>
    <t>BO. LA GUADALUPE</t>
  </si>
  <si>
    <t>13000</t>
  </si>
  <si>
    <t>SANTA CECILIA</t>
  </si>
  <si>
    <t>COL. SANTA CECILIA</t>
  </si>
  <si>
    <t>TLALTENCO</t>
  </si>
  <si>
    <t>COL. GUADALUPE TLALTENCO</t>
  </si>
  <si>
    <t>13400</t>
  </si>
  <si>
    <t>SELENE</t>
  </si>
  <si>
    <t>OCEANO DE LAS TEMPESTADES ENTRE MONTES APENINOS Y MONTES CARPATOS</t>
  </si>
  <si>
    <t>COL. SELENE TLALTENCO</t>
  </si>
  <si>
    <t>13420</t>
  </si>
  <si>
    <t>AMPLIACION SELENE</t>
  </si>
  <si>
    <t>MAR DE LOS VAPORES ENTRE CRATER PLATON Y CRATER ERASTOTENES</t>
  </si>
  <si>
    <t>COL. AMPLIACIÓN SELENE TLALTENCO</t>
  </si>
  <si>
    <t>13430</t>
  </si>
  <si>
    <t>SANTA CATARINA</t>
  </si>
  <si>
    <t>PIPILA ESQUINA CONCEPCIÓN</t>
  </si>
  <si>
    <t>COL. SANTA CATARINA YECAHUIZOTL</t>
  </si>
  <si>
    <t>13100</t>
  </si>
  <si>
    <t>ZAPOTITLAN</t>
  </si>
  <si>
    <t>FRANCISCO JIMENEZ ENTRE ELEUTERIO MENDEZ Y AV. TLAHUAC</t>
  </si>
  <si>
    <t>COL. LA CHONCHITA ZAPOTITLAN</t>
  </si>
  <si>
    <t>13300</t>
  </si>
  <si>
    <t>ZAPOTITLA</t>
  </si>
  <si>
    <t>CECILIO ACOSTA ESQUINA SALVADOR DÍAZ MIRÓN</t>
  </si>
  <si>
    <t>COL. ZAPOTITLA</t>
  </si>
  <si>
    <t>13310</t>
  </si>
  <si>
    <t>ABRAHAM DEL LLANO NOPALERA</t>
  </si>
  <si>
    <t>COL. NOPALERA</t>
  </si>
  <si>
    <t>13220</t>
  </si>
  <si>
    <t>LOS OLIVOS</t>
  </si>
  <si>
    <t>COL. LOS OLIVOS</t>
  </si>
  <si>
    <t>13210</t>
  </si>
  <si>
    <t>MIGUEL HIDALGO</t>
  </si>
  <si>
    <t>COL. MIGUEL HIDALGO</t>
  </si>
  <si>
    <t>13212</t>
  </si>
  <si>
    <t>GENERAL FELIPE ASTORGA OCHOA</t>
  </si>
  <si>
    <t>COL. AGRICOLA METROPOLITANA</t>
  </si>
  <si>
    <t>13280</t>
  </si>
  <si>
    <t>SAN JOSE</t>
  </si>
  <si>
    <t>AGUSTIN LARA ESQUINA JUVENTINO ROSAS</t>
  </si>
  <si>
    <t>COL. SAN JOSE</t>
  </si>
  <si>
    <t>13020</t>
  </si>
  <si>
    <t>SAN JUAN IXTAYOPAN</t>
  </si>
  <si>
    <t>BO. SAN AGUSTIN SAN JUAN IXTAYOPAN</t>
  </si>
  <si>
    <t>13500</t>
  </si>
  <si>
    <t>EMILIANO ZAPATA TETELCO</t>
  </si>
  <si>
    <t>JOSE MARIA MORELOS ESQ. PUEBLA</t>
  </si>
  <si>
    <t>COL. EMILIANO ZAPATA 2DA. SECC. SAN NICOLAS TETELCO</t>
  </si>
  <si>
    <t>13700</t>
  </si>
  <si>
    <t>MIXQUIC</t>
  </si>
  <si>
    <t>BO. SAN MIGUEL SAN ANDRES MIXQUIC</t>
  </si>
  <si>
    <t>13600</t>
  </si>
  <si>
    <t>LA ESTACION</t>
  </si>
  <si>
    <t>CALLE PINO SUAREZ ENTRE BELLAS ARTES</t>
  </si>
  <si>
    <t>COL. LA ESTACIÓN</t>
  </si>
  <si>
    <t>3719</t>
  </si>
  <si>
    <t>AREA RESPONSABLE DE LA INFORMACIÓN: UNIDAD DEPARTAMENTAL DE MERCADOS</t>
  </si>
  <si>
    <t>ALFREDO CARRASCO Y ARNULFO MIRAMONTES</t>
  </si>
  <si>
    <t>AV. CANAL DE CHALCO ESQUINA ALITELI</t>
  </si>
  <si>
    <t>EMILIANO ZAPTA Y VICENTE GUERRERO</t>
  </si>
  <si>
    <t>CARLOS A. VIDAL ESQUINA ANDRÉS QUINTANA ROO Y PLAN DE AYUTLA</t>
  </si>
  <si>
    <t>EMILIANO ZAPATA, ENTRE AMADO NERVO E INDEPENDENCIA</t>
  </si>
  <si>
    <t>JOSE LUGO, ESQUINA AV. LA TURBA</t>
  </si>
  <si>
    <t>FRANCISCO I. MADERO Y JUAN MARTÍNEZ</t>
  </si>
  <si>
    <t>JACOBO DE LEIJA ENTRE DON CARLO Y JOVANNI</t>
  </si>
  <si>
    <t>AGUA EMBOTELLADA, REFRESCOS GASEOSOS, TABAQUERIA, DULCERIA, BOTANAS, MATERIAS PRIMAS, ARTICULOS PARA FIESTA Y GALLETAS</t>
  </si>
  <si>
    <t>CREMERIA, ABARROTES, Y VENTA DE HUEVO</t>
  </si>
  <si>
    <t>ABARROTES, CREMERIA Y VENTA DE HUEVO</t>
  </si>
  <si>
    <t>TELAS, BLANCOS Y RPOPITA DE NIÑOS DIOS</t>
  </si>
  <si>
    <t>JUGOS, LICUADOS, FRESAS CON CREMA, YOGHURT PREPARADO, AGUAS FRESCAS Y COKTELES DE FRUTAS</t>
  </si>
  <si>
    <t>JARCIERÍA, LOZA, PELTRE, CRISTALERÍA Y REGALOS</t>
  </si>
  <si>
    <t>CHILES SECOS, MOLE EN PASTA Y SUS DERIVADOS</t>
  </si>
  <si>
    <t>ABARROTES, CREMERIA Y  VENTA DE HUEVO</t>
  </si>
  <si>
    <t>ROPA HECHA, ARTICULOS PARA NOVIA Y REGALOS</t>
  </si>
  <si>
    <t>CARNICERIA Y TOCINERIA</t>
  </si>
  <si>
    <r>
      <t xml:space="preserve">Artículo 18. </t>
    </r>
    <r>
      <rPr>
        <i/>
        <sz val="8"/>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</si>
  <si>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8"/>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</si>
  <si>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Padrón de locatarios del Mercado “Central Tláhuac”</t>
  </si>
  <si>
    <t>Padrón de locatarios del Mercado “Tipico Regional”</t>
  </si>
  <si>
    <t>Padrón de locatarios del Mercado “Santa Cecilia”</t>
  </si>
  <si>
    <t>Padrón de locatarios del Mercado “San José”</t>
  </si>
  <si>
    <t>Padrón de locatarios del Mercado “Tlaltenco”</t>
  </si>
  <si>
    <t>Padrón de locatarios del Mercado “Selene”</t>
  </si>
  <si>
    <t>Padrón de locatarios del Mercado “Ampliación Selene”</t>
  </si>
  <si>
    <t>Padrón de locatarios del Mercado “Santa Catarina”</t>
  </si>
  <si>
    <t>Padrón de locatarios del Mercado “Zapotitlán”</t>
  </si>
  <si>
    <t>Padrón de locatarios del Mercado “Zapotitla”</t>
  </si>
  <si>
    <t>Padrón de locatarios del Mercado “Olivos”</t>
  </si>
  <si>
    <t>Padrón de locatarios del Mercado “Nopalera”</t>
  </si>
  <si>
    <t>Padrón de locatarios del Mercado “Estación”</t>
  </si>
  <si>
    <t>Padrón de locatarios del Mercado “Miguel Hidalgo”</t>
  </si>
  <si>
    <t>Padrón de locatarios del Mercado “General Felipe Astorga Ochoa”</t>
  </si>
  <si>
    <t>Padrón de locatarios del Mercado “San Juan Ixtayopan”</t>
  </si>
  <si>
    <t>Padrón de locatarios del Mercado “Mixquic”</t>
  </si>
  <si>
    <t>DEL MAR</t>
  </si>
  <si>
    <t>Padrón de locatarios del Mercado “Del Mar”</t>
  </si>
  <si>
    <t>CLAUDIA FONSECA ARGUMEDO</t>
  </si>
  <si>
    <t>MARISCOS EN GENERAL, PESCADOS, MOJARRAS, REFRESCOS, CALDOS DE GALLINA Y POZOLE</t>
  </si>
  <si>
    <t>XOCHITL BLANCO LUGO</t>
  </si>
  <si>
    <t>POZOLE, TOSTADAS, PAMBAZOS, FLAUTAS, ATOLE, CAFÉ Y REFRESCOS</t>
  </si>
  <si>
    <t>ISABEL CAMACHO RIVERA</t>
  </si>
  <si>
    <t>MARINA CONCEPCIÓN PUEBLA LOZANO</t>
  </si>
  <si>
    <t>CARNES ASADAS CALDO DE POLLO, QUESO FUNDIDO Y MARISCOS EN GENERAL</t>
  </si>
  <si>
    <t>EFREN BLANCO GARCÍA</t>
  </si>
  <si>
    <t>SUPERFICIE 8M2,  PLANCHA DE CONCRETO, UBICADA EN LA LATERAL IZQUIERDA</t>
  </si>
  <si>
    <t>PESCADOS FRITOS EN GENERAL, MARISCOS, PAPAS FRITAS Y REFRESCOS</t>
  </si>
  <si>
    <t>IVAN RIVAS CASTAÑEDA</t>
  </si>
  <si>
    <t>SUPERFICIE 8M2, PLANCHA DE CONCRETO, UBICADO EN LATERAL IZQUIERDO ESQUINA.</t>
  </si>
  <si>
    <t>PESCADOS FRITOS MARISCOS EN GENERAL, PAPAS FRITAS Y REFRESCOS</t>
  </si>
  <si>
    <t>YAZMIN RIVAS CASTAÑEDA</t>
  </si>
  <si>
    <t>ADMINISTRACION</t>
  </si>
  <si>
    <t>SUPERFICIE DE 7M2, PLANCHA DE CONCRETO, UBICADA EN VERTICAL  ENTRANDO DE FRENTE AL MERCADO AL FONDO</t>
  </si>
  <si>
    <t>TAMALES, ATOLE FLAUTAS, PAMBAZOS, TOSTADAS, REFRESCOS, CAFÉ PLATANOS FRITOS CALDOS DE POLLO, CALDOS DE GALLINA, CHULETAS ALAMBRES</t>
  </si>
  <si>
    <t>BEATRIZ CASTAÑEDA GALICIA</t>
  </si>
  <si>
    <t>SUPERFICIE 6M2, PLANCHA DE CONCRETO, UBICADA EN LA VERTICAL ALFONDO DEL MERCADO</t>
  </si>
  <si>
    <t>MARIA EUGENIA BLANCO LUGO</t>
  </si>
  <si>
    <t>HAMBURGUESAS, TORTAS, LICUADOS, CARNES PREPARADAS, HOT-DOG, ESKIMOS, MALTEADAS, AGUAS Y COCKTELES DE FRUTAS</t>
  </si>
  <si>
    <t>MARGARITO TEQUITLALPAN MORALES</t>
  </si>
  <si>
    <t>QUESADILLAS, PAMBAZOS, TOSTADAS, SOPES , REFRESCOS Y CAFÉ</t>
  </si>
  <si>
    <t>CLAUDIA TEQUITLALPAN  MORALES</t>
  </si>
  <si>
    <t>SUPERFICIE DE 10M2, PLANCHA DE CONCRETO, UBICADA EN LA VERTICAL ALFONDO DEL MERCADO</t>
  </si>
  <si>
    <t>SUPERFICIE DE 7M2, PLANCHA DE CONCRETO UBICADA EN LA VERTICAL ALFONDO DEL MERCADO</t>
  </si>
  <si>
    <t>FUENTE DE SODAS, TORTAS Y HAMBURGUESAS</t>
  </si>
  <si>
    <t>SUPERFICIE DE 6M2, PLANCHA DE CONCRETO FORRADA DE AZULEJO, TOLDO DE MADERA, UBICADA EN VERTICAL ALFONDO DEL MERCADO</t>
  </si>
  <si>
    <t>PALOMITAS, PLATANOS FRITOS, TAMALES, CHICHARRONES DE HARINA PREPARADOS, ATOLE Y CAFÉ</t>
  </si>
  <si>
    <t>ANGELES MARTINEZ JIMENEZ</t>
  </si>
  <si>
    <t>SUPERFICIE DE 7M2, PLANCHA DE CONCRETO, UBICADA EN CONTRA ESQUINA DE LADO IZQUIERDO</t>
  </si>
  <si>
    <t>PIZZAS Y REFRESCOS</t>
  </si>
  <si>
    <t>MAURICIO MEDINA VILLANA</t>
  </si>
  <si>
    <t>SINCRONIZADAS, PECHUGAS, ALAMBRES, MARINAS, QUESOS FUNDIDOS, PESCADOS Y MARISCOS</t>
  </si>
  <si>
    <t>ESPERANZA ALMA RODRIGUEZ VEGA</t>
  </si>
  <si>
    <t>SUPERFICIE 7M2,  PLANCHA DE CONCRETO, UBICADA EN LATERAL DERECHO</t>
  </si>
  <si>
    <t>CALDO DE POLLO, ENCHILADAS, CARNES ASADAS, ALAMBRES, MIXITES, CAFÉ Y ATOLE</t>
  </si>
  <si>
    <t>FEDERICO ARGUMEDO HIDALGO</t>
  </si>
  <si>
    <t>SUPERFICIE 6M2, PLANCHA DE ALUMINIO Y TOLDO DE PLASTICO, UBICADO EN LATERAL DERECHO</t>
  </si>
  <si>
    <t>SUPERFICIE 7M2, PLANCHA DE CONCRETO, UBICADA EN LATERAL DERECHO</t>
  </si>
  <si>
    <t>PESCADO FRITO, MARISCOS EN GENERAL, PAPAS FRITAS Y REFRESCOS</t>
  </si>
  <si>
    <t>FANY BEATRIZ RIVAS CASTAÑEDA</t>
  </si>
  <si>
    <t>FUENTE DE SODAS, SANDWICHES, HOT-DOG, CHAPUCHINA Y PANCITA</t>
  </si>
  <si>
    <t>CIRA LUGO TORRES</t>
  </si>
  <si>
    <t>SUPERFICIE DE 7M2, PLANCHA DE CONCRETO, UBICADO EN LATERAL DERECHO</t>
  </si>
  <si>
    <t>ELOTES PREPARADOS, ESQUITES, CHELE ATOLE Y REFRESCOS</t>
  </si>
  <si>
    <t>EFREN BLANCO LUGO</t>
  </si>
  <si>
    <t>TACOS ALPASTOR, SUADERO, CABEZA , CARNITAS Y REFRESCOS</t>
  </si>
  <si>
    <t>EMILIO RODRIGUEZ SANTANA</t>
  </si>
  <si>
    <t>TACOS ALPASTOR, SUADERO, CABEZA  Y REFRESCOS</t>
  </si>
  <si>
    <t>DAMIANA VAZQUEZ RAMOS</t>
  </si>
  <si>
    <t>SUPERFICIE 4M2, MOSTRADOR, UBICADA EN LATERAL DERECHO</t>
  </si>
  <si>
    <t>FUENTE DE SODAS, POSTRES, GELATINAS, HAMBURGUESAS, PIZZAS Y CAFÉ EN TODOS SUS ESTILOS</t>
  </si>
  <si>
    <t>GERARDO FRANCISCO CRUZ CAMACHO</t>
  </si>
  <si>
    <t>LUISA FERNANDA CRUZ CAMACHO</t>
  </si>
  <si>
    <t xml:space="preserve">SUPERFICIE 7M2, MOSTRADOR Y REFRIGERADOR, UBICADO EN LATERAL DERECHO </t>
  </si>
  <si>
    <t>GELATINAS, POSTRES Y PASTELES</t>
  </si>
  <si>
    <t>MARIA LUISA CRUZ CAMACHO</t>
  </si>
  <si>
    <t>DULCES, JUGOS, LICUADOS Y POSTRES</t>
  </si>
  <si>
    <t>FRANCISCO RODRIGUEZ ARIAS</t>
  </si>
  <si>
    <t>SUPERFICIE 7M2,  REFRIGERADOR DE MOSTRADOR, UBICADO EN LATERAL DERECHO</t>
  </si>
  <si>
    <t>SUPERFICIE 10M2, REFRIGERADOR DE MOSTRADOR, UBIDADO EN LATERAL DERECHO</t>
  </si>
  <si>
    <t>PASTELES, POSTRES Y CAFÉ</t>
  </si>
  <si>
    <t>MARIA TRINIDAD VILLADA JIMENEZ</t>
  </si>
  <si>
    <t>SUPERFICIE DE 7M2, PLANCHA DE CONCRETO FORRADA DE AZULEJO, ENTRANDO AL MERCADO DE LADO IZQUIERDO</t>
  </si>
  <si>
    <t>SUPERFICIE DE 7M2, PLANCHA DE CONCRETO, ENTRANDO AL MERCADO DE LADO IZQUIERDO</t>
  </si>
  <si>
    <t>SUPERFICIE DE 7 M2, PLANCHA DE CONCRETO, ENTRANDO AL MERCADO DE LADO IZQUIERDO</t>
  </si>
  <si>
    <t>SUPERFICIE DE 6M2, PLANCHA DE CONCRETO, ENTRANDO AL MERCADO  DE LADO IZQUIERDO</t>
  </si>
  <si>
    <t>SUPERFICIE DE 7 M2 Y CUENTA CON DOS PLANCHAS DE CONCRETO Y AZULEJO, UBICADO EN LATERAL IZQUIERDO</t>
  </si>
  <si>
    <t>AREA RESPONSABLE DE LA INFORMACIÓN:  UNIDAD DEPARTAMENTAL DE MERCADOS</t>
  </si>
  <si>
    <t>ABARROTES,CREMERIA,SALCHICHONERIA, HUEVO Y SEMILLAS</t>
  </si>
  <si>
    <t>ABARROTES, CREMERIA Y SALCHICHONERIA</t>
  </si>
  <si>
    <t>CREMERIA, SALCHICHONERIA Y ABARROTES</t>
  </si>
  <si>
    <t>CARNICERIA</t>
  </si>
  <si>
    <t>TOCINERIA</t>
  </si>
  <si>
    <t>DULCERIA, MATERIAS PRIMAS Y CIGARROS</t>
  </si>
  <si>
    <t>DULCERIA, MATERIAS  PRIMAS, CIGARROS  Y  ARTICULOS PARA FIESTAS</t>
  </si>
  <si>
    <t>BONETERIA, ROPA HECHA EN GENERAL Y  REGALOS</t>
  </si>
  <si>
    <t>JOYERIA DE FANTASIA, TELEFONIA CELULAR Y NOVEDADES</t>
  </si>
  <si>
    <t>BLANCOS, TELAS Y RETACERIA</t>
  </si>
  <si>
    <t>TORTILLERIA</t>
  </si>
  <si>
    <t>COMIDA</t>
  </si>
  <si>
    <t>TLAPALERIA Y ACCESORIOS PARA BICICLETAS</t>
  </si>
  <si>
    <t>ANTOJITOS MEXICANOS Y REFRESCOS EMBOTELLADOS</t>
  </si>
  <si>
    <t>JUGOS, LICUADOS, COKTELES DE FRUTAS Y TORTAS</t>
  </si>
  <si>
    <t>BARBACOA</t>
  </si>
  <si>
    <t>MIXIOTES, PAMBAZOS, REFRESCOS, ATOLE, SOPES, QUESADILLAS, TOSTADAS Y TACOS.</t>
  </si>
  <si>
    <t>CARNITAS Y CHICHARRON</t>
  </si>
  <si>
    <t>BONETERIA Y ROPA HECHA</t>
  </si>
  <si>
    <t>TELAS, BLANCOS Y MERCERIA</t>
  </si>
  <si>
    <t>DERIVADOS DEL PAPEL, PAÑALES DESECHABLES, PERFUMERIA Y ARTICULOS DE BELLEZA</t>
  </si>
  <si>
    <t>MERCERIA Y BONETERIA</t>
  </si>
  <si>
    <t>FRUTAS Y LEGUMBRES</t>
  </si>
  <si>
    <t>VERDURAS</t>
  </si>
  <si>
    <t>PERFUMERIA, REGALOS, BONETERIA Y ROPA HECHA EN GENERAL</t>
  </si>
  <si>
    <t xml:space="preserve">JUGOS, LICUADOS, TORTAS, HAMBURGUESAS, HOT DOGS, COCTEL DE FRUTAS, POSTRES, PIZZAS, SINCRONIZADAS, SOPAS INSTANTANEAS, PALOMITAS DE MICROONDAS Y CAFÉ </t>
  </si>
  <si>
    <t>CHILES SECOS, MOLE EN PASTA, ABARROTES Y HUEVO</t>
  </si>
  <si>
    <t>PALETERIA, NEVERIA, AGUAS FRESCAS Y POSTRES</t>
  </si>
  <si>
    <t>POLLO PARTIDO</t>
  </si>
  <si>
    <t>MOLES, CHILES SECOS, DULCES A GRANEL  Y ESPECIAS</t>
  </si>
  <si>
    <t>FORRAJES, SEMILLAS Y HUEVO</t>
  </si>
  <si>
    <t>VISCERAS</t>
  </si>
  <si>
    <t>POLLERIA Y ROSTICERIA</t>
  </si>
  <si>
    <t>ARTICULOS  DEPORTIVOS, JUGUETES, PAPELERIA Y REGALOS</t>
  </si>
  <si>
    <t>CALZADO,  ARTICULOS  DE PIEL Y ARTICULOS PARA EL ASEO DE CALZADO</t>
  </si>
  <si>
    <t>CALZADO, MOCHILAS Y BOLSAS</t>
  </si>
  <si>
    <t>FORRAJES, SEMILLAS, ABARROTES, ALIMENTOS Y ACCESORIOS PARA MASCOTAS</t>
  </si>
  <si>
    <t>15 Y 16</t>
  </si>
  <si>
    <t>9 y 10</t>
  </si>
  <si>
    <t>SUPERFICIE 6M2, BARDAS LATERALES, LOZA Y CORTINA, UBICADO EN ENTRADA PRINCIPAL LADO NORTE</t>
  </si>
  <si>
    <t>CALZADO</t>
  </si>
  <si>
    <t>MARIA SALAS GARCÍA</t>
  </si>
  <si>
    <t>SUPERFICIE 6ME, BARDAS LATERALES, LOZA Y CORTINA UBICADO EN ENTRADA PRINCIPAL LADO NORTE</t>
  </si>
  <si>
    <t>ARTICULOS PARA EL HOGAR Y PALSTICOS EN GENERAL</t>
  </si>
  <si>
    <t>VENANCIO FRAGOSO SANCHEZ</t>
  </si>
  <si>
    <t>BONETERIA, CORSETERIA Y LENCERÍA</t>
  </si>
  <si>
    <t>TOMASA VALDEZ MARTÍNEZ</t>
  </si>
  <si>
    <t>4 Y 5</t>
  </si>
  <si>
    <t>SUPERFICIE 10 M2, COTINA BARDAS LATERALES, LOZA Y PISO CON LOSETA, UBICADO ENTRADA PRINCIPAL LADO NORTE</t>
  </si>
  <si>
    <t>SUPERFICIE 5M2, CORTINA, BARDAS LATERALES, LOZA Y PISO CON LOSETA, UBICADO EN ENTRADA PRINCIPAL LADO NORTE</t>
  </si>
  <si>
    <t>ROPA HECHA, BONETERIA, MERCERÍA Y ARTICULOS PARA EL HOGAR</t>
  </si>
  <si>
    <t>GUADALUPE RODRÍGUEZ VALDEZ</t>
  </si>
  <si>
    <t>SUPERFICIE 15M2, BARDAS LATERALES, LOZA,  Y CORTINA, UBICADO EN ENTRADA PRINCIPAL LADO NORTE</t>
  </si>
  <si>
    <t>ABARROTES, SEMILLAS, MOLES Y CHILES SECOS</t>
  </si>
  <si>
    <t>ESTELA IRMA GRANADOS GARCES</t>
  </si>
  <si>
    <t>SUPERFICIE 10 M2, BARDAS LATERALES, LOZA  Y CORTINA, UBICADO ENTRADA PRINCIPAL LADO NORTE</t>
  </si>
  <si>
    <t>TOCINERÍA</t>
  </si>
  <si>
    <t>ANGEL MARTÍNEZ CHAVARRIA</t>
  </si>
  <si>
    <t>SUPERFICIE 10M2, BARDAS LATERALES, LOZA Y CORTINA, UBICADO ENTRADA PRINCIPAL LADO NORTE</t>
  </si>
  <si>
    <t>JORGE MARTÍNEZ MARTÍNEZ</t>
  </si>
  <si>
    <t>MANUEL MARTINEZ GARCÍA</t>
  </si>
  <si>
    <t>SUPERFICIE 14M2, BARDAS LATERALES, LOZA Y CORTINA, UBICADO EN ENTRADA PRINCIPAL LADO NORTE</t>
  </si>
  <si>
    <t>CARNICERÍA</t>
  </si>
  <si>
    <t>IGNACIO ARRIAGA</t>
  </si>
  <si>
    <t>JUAN ANTONIO CHAVARRIA MARTÍNEZ</t>
  </si>
  <si>
    <t>JAIME MARTÍNEZ BAENA</t>
  </si>
  <si>
    <t>MARIA DEL CARMEN MARTÍNEZ CHAVARRIA</t>
  </si>
  <si>
    <t>ADMINISTRACIÓN</t>
  </si>
  <si>
    <t>SUPERFICIE 10M2, BARDAS LATERALES, TECHO DE LAMINA Y CORTINA</t>
  </si>
  <si>
    <t>CREMERÍA, SALCHICHONERÍA Y ABARROTES</t>
  </si>
  <si>
    <t>VALENTE ANDRES RAMÍREZ CHAVARRIA</t>
  </si>
  <si>
    <t>17 Y 24</t>
  </si>
  <si>
    <t>SEMILLAS, CHILES SECOS EN PASTA, NOPALES Y ABARROTES</t>
  </si>
  <si>
    <t>DELIA JOSE JOSE</t>
  </si>
  <si>
    <t>SUPERFICIE 3M2, BARDAS LATERALES, TECHO DE LAMINA Y CORTINA UBICADO ENTRADA PRINCIPAL LADO NORTE</t>
  </si>
  <si>
    <t>SUPERFICIE 10 M2, CORTINA DE FRENTE Y LATERALES, TECHADO DE LAMINA, UBICADO ENTRADA PRINCIPAL LADO NORTE</t>
  </si>
  <si>
    <t>BONETERÍA</t>
  </si>
  <si>
    <t>MARIA ARCELIA RAMÍREZ CHAVARRIA</t>
  </si>
  <si>
    <t>19 Y 20</t>
  </si>
  <si>
    <t>SUPERFICIE 12 M2, BARDAS LATERALES, CORTINA, TECHADO DELAMINA, UBICADO ENTRADA PRINCIPAL LADO NORTE</t>
  </si>
  <si>
    <t>SHAMPOO, DESODORANTES, CREMAS PARA LA PIEL, MATERIAS PRIMAS, ABARROTES Y SEMILLAS</t>
  </si>
  <si>
    <t>SOCORRO CHAVARRIA MARTÍNEZ</t>
  </si>
  <si>
    <t>SUPERFICIE 6M2, BARDAS LATERALES, TECHO DE LAMINA Y CORTINA, UBICADO ENTRADA PRINCIPAL LADO NORTE</t>
  </si>
  <si>
    <t>MERCERÍA, JOYERÍA FALSA, ARTICULOS DE PIEL, REGALOS Y JUGUETES</t>
  </si>
  <si>
    <t>EFRAIN CHAVARRIA CHAVARRIA</t>
  </si>
  <si>
    <t>ROPA HECHA</t>
  </si>
  <si>
    <t>MARIA DOLORES PEÑA Y VERA</t>
  </si>
  <si>
    <t>CERRAJERÍA</t>
  </si>
  <si>
    <t>EMILIO ALEJANDRO MENESES RESENDIZ</t>
  </si>
  <si>
    <t>PEDRO MARTÍNEZ PIÑA</t>
  </si>
  <si>
    <t>26,27 Y 28</t>
  </si>
  <si>
    <t>SUPERFICIE 19M2,  BARDAS LATERALES, TECHO DE LAMINA, 3 CORTINAS AL FRENTE, UBICADO ENTRADA PRINCIPAL</t>
  </si>
  <si>
    <t>SEMILLAS, CHILES SECOS, MOLES, ESPECIES, MOLINO PARA CHILES Y SUS DERIVADOS</t>
  </si>
  <si>
    <t>VALENTE CHAVARRIA JIMENEZ</t>
  </si>
  <si>
    <t>JUANA VALDES FLORES</t>
  </si>
  <si>
    <t>30,31</t>
  </si>
  <si>
    <t>SUPERFICIE 13 M2, BARDAS LATERALES, TECHO DE LAMINA Y CORTINA DE ACERO, UBICADO ENTRADA PRINCIPAL</t>
  </si>
  <si>
    <t>JOSE ANTONIO MARTÍNZ CHAVARRIA</t>
  </si>
  <si>
    <t>SUPERFICIE 8 M2, BARDAS LATERALES, TECHO DE LAMINA Y CORTINA DE ACERO, UBICADO ENTRADA PRINCIPAL</t>
  </si>
  <si>
    <t>ARTÍCULOS PARA EL HOGAR REGALOS, BONETERIA Y JUGUETES</t>
  </si>
  <si>
    <t>ELVIA DE LA ROSA GRANADOS</t>
  </si>
  <si>
    <t>POLLO PARTIDO Y HUEVO</t>
  </si>
  <si>
    <t>SUPERFICIE 8M2, BARDAS LATERALES, TECHO DE LAMINA Y PLANCHA DE CONCRETO, UBICADO EN ENTRADA PRINCIPAL LADO DERECHO</t>
  </si>
  <si>
    <t>MARIA ESTHER LUNA PALACIOS</t>
  </si>
  <si>
    <t>SUPERFICIE 8 M2, BARDAS LATERALES, TECHO DE LAMINA Y CORTINA DE ACERO, UBICADO ENTRADA PUERTA IZQUIERDA</t>
  </si>
  <si>
    <t>MERCERÍA Y TELAS</t>
  </si>
  <si>
    <t>CLAUDIA RAMÍREZ ARIAS</t>
  </si>
  <si>
    <t>SUPERFICIE 7 M2, PLANCHA DE CONCRETO Y BARDAS LATERALES, UBICADO ENTRANDO PUERTA IZQUIERDA</t>
  </si>
  <si>
    <t>PAÑALES Y ARREGLOS FLORALES</t>
  </si>
  <si>
    <t>CLEMENTINA MONTES PEREZ</t>
  </si>
  <si>
    <t>SUPERFICIE 7 M2, CORTINA, BARDAS LATERALES, UBICADO ENTRANDO PUERTA IZQUIERDA</t>
  </si>
  <si>
    <t>JARCERIA Y JUGUETES</t>
  </si>
  <si>
    <t>SUPERFICIE 9M2, CORTINA DE ACERO, BARDAS LATERALES, UBICADO ENTRANDO PUERTA IZQUIERDA</t>
  </si>
  <si>
    <t>TELAS Y ENCAJES</t>
  </si>
  <si>
    <t>NICOLAS DE LOS SANTOS RODRÍGUEZ</t>
  </si>
  <si>
    <t>SUPERFICIE 7 M2, BARDAS LATERALES, PLANCHA DE CONCRETO, UBICADO ENTRANDO PUERTA IZQUIERDA</t>
  </si>
  <si>
    <t>PESCADOS Y MARISCOS</t>
  </si>
  <si>
    <t>AGUSTINA RODRÍGUEZ CHAVARRIA</t>
  </si>
  <si>
    <t>SUPERFICIE 6M2, CORTINA DE ACERO, BARDAS LATERALES, UBICADO ENTRANDO PUERTA IZQUIERDA</t>
  </si>
  <si>
    <t>POLLO Y DERIVADOS</t>
  </si>
  <si>
    <t>RIGOBERTO SANTIAGO MARTÍNEZ</t>
  </si>
  <si>
    <t>SUPERFICIE 7M2, BARDAS LATERALES, PLANCHA DE CEMENTO, UBICADO ENTRANDO PUERTA IZQUIERDA</t>
  </si>
  <si>
    <t>SERGIO PEREZ NAPOLES</t>
  </si>
  <si>
    <t>SUPERFICIE 7M2, BARDAS LATERALES, TECHO DE LAMINA Y CORTINA, UBICADO ENTRANDO PUERTA IZQUIERDA</t>
  </si>
  <si>
    <t>DULCES, REFRESCOS EMBOTELLADOS Y ARTÍCULOS PARA FIESTA</t>
  </si>
  <si>
    <t>JUAN PABLO CHAVARRIA JIMENEZ</t>
  </si>
  <si>
    <t>MARIA DEL REFUGIO CHAVARRIA JIMENEZ</t>
  </si>
  <si>
    <t>DULCES, GELATINAS Y REFRESCOS</t>
  </si>
  <si>
    <t>MARIANA JUAREZ RICARDO</t>
  </si>
  <si>
    <t>SUPERFICIE 6M2, BARDAS LATERALES, UBICADO ENTRANDO PUERTA IZQUIERDA</t>
  </si>
  <si>
    <t>ANTOJITOS, TAMALES Y ATOLE</t>
  </si>
  <si>
    <t>MARIA SIMONA RIOS LABRADO</t>
  </si>
  <si>
    <t>JUANA LUNA PALACIOS</t>
  </si>
  <si>
    <t>SUPERFICIE 7M2, PLANCHA DE CONCRETO, BARDAS LATERALES, UBICADO ENTRANDO PUERTA IZQUIERDA</t>
  </si>
  <si>
    <t>SUPERFICIE 11M2, CORTINA DE FRENTE, CORTINA TRASCERA, TECHO DE LAMINA, PISO DE LOSETA, UBICADO ENTANDO PUERTA IZQUIERDA</t>
  </si>
  <si>
    <t>COMIDA, ANTOJITOS Y REFRESCOS EMBOTELLADOS</t>
  </si>
  <si>
    <t>MARIBEL MONTES GALICIA</t>
  </si>
  <si>
    <t>JUANA GALICIA RODRÍGUEZ</t>
  </si>
  <si>
    <t>SUPERFICIE 6M2, CORTINA DE ACERO, BARDAS LATERALES Y TECHO DE LAMINA, UBICADO ENTRANDO PUERTA IZQUIERDA</t>
  </si>
  <si>
    <t>JUGOS, LICUADOS, HAMBURGUESAS Y POSTRES</t>
  </si>
  <si>
    <t>MARIA DE JESUS CHAVARRIA JIMENEZ</t>
  </si>
  <si>
    <t>MATERIAS PRIMAS Y DERIVADOS</t>
  </si>
  <si>
    <t>FRANCISCO CHAVARRIA JIMENEZ</t>
  </si>
  <si>
    <t>MARIA ELENA MORALES GONZALEZ</t>
  </si>
  <si>
    <t>ABARROTES Y MATERIAS PRIMAS</t>
  </si>
  <si>
    <t>VALENTE JUAN CHAVARRIA MARTÍNEZ</t>
  </si>
  <si>
    <t>FLORES NATURALES</t>
  </si>
  <si>
    <t>DELIA CRUZ PEÑA MARTÍNEZ</t>
  </si>
  <si>
    <t>SUPERFICIE 6M2, BARDAS LATERALES, PLANCHA DE CONCRETO Y TECHO DE LAMINA, UBICADO ENTRANDO PUERTA IZQUIERDA</t>
  </si>
  <si>
    <t>SUPERFICIE 6M2, BARDAS LATERALES, TECHO DE LAMINA Y CORTINA, UBICADO ENTRADO PUERTA IZQUIERDA</t>
  </si>
  <si>
    <t>NARCISO DE LA ROSA GRANADOS</t>
  </si>
  <si>
    <t>PLASTICOS DE POLIETILENO, BOLSAS, HULES Y DERIVADOS</t>
  </si>
  <si>
    <t>SUPERFICIE 6M2, PLANCHA DE CONCRETO, UBICADO ENTRANDO PUERTA IZQUIERDA</t>
  </si>
  <si>
    <t>ROPA HECHA, MERCERÍA Y REGALOS</t>
  </si>
  <si>
    <t>SUPERFICIE 6M2, BARDAS LATERALES, CORTINA, TECHO DE LAMINA, UBICADO ENTRANDO PUERTA IZQUIERDA</t>
  </si>
  <si>
    <t>ELIOT ARMANDO ROMERO SANDOVAL</t>
  </si>
  <si>
    <t>SUPERFICIE 6M2, CORTINA DE ACERO, BARDAS LATERALES, TECHO DE LAMINA, UBICADO ENTRANDO PUERTA IZQUIERDA</t>
  </si>
  <si>
    <t>REGALOS, ARTESANIAS Y DISFRACES</t>
  </si>
  <si>
    <t>MARLENE MARTINEZ OSORNO</t>
  </si>
  <si>
    <t>SUPERFICIE, BARDAS LATERALES, TECHO DE LAMINA, CORTINA DE ACERO, UBICADO ENTRANDO PUERTA IZQUIERDA</t>
  </si>
  <si>
    <t>CORSETERIA, COSMETICOS Y ROPA HECHA</t>
  </si>
  <si>
    <t>MARICELA DE LOS SANTOS RODRÍGUEZ</t>
  </si>
  <si>
    <t>SUPERFICIE 6M2, BARDAS LATERALES, TECHO DE LAMINA, CORTINA, UBICADO ENTRANDO PUERTA IZQUIERDA</t>
  </si>
  <si>
    <t>COSMETICOS, JOYERIA DE FANTASIA, PAPELERIA Y REGALOS</t>
  </si>
  <si>
    <t>PETRA GUADALUPE CHAVARRIA VALDES</t>
  </si>
  <si>
    <t>TLAPALERÍA, ARTICULOS ELECTRICOS, PLOMERIA Y PAPELERIA</t>
  </si>
  <si>
    <t>IDELFONSO SALAS CHAVARRIA</t>
  </si>
  <si>
    <t>BARBACOA, TACOS DE CARNITAS Y REFRESCOS</t>
  </si>
  <si>
    <t>SANDY LIZBETH BARDAS JOSE</t>
  </si>
  <si>
    <t>SUPERFICIE 6M2, BARDAS LATERALES, TECHO DE LAMINA Y CORTINA UBICADO ENTRANDO PUERTA IZQUIERDA</t>
  </si>
  <si>
    <t>CHILES SECOS, MOLES EN PASTA Y DERIVADOS Y SEMILLAS</t>
  </si>
  <si>
    <t>ALMA DELIA VARGAS JOSE</t>
  </si>
  <si>
    <t>MARGARITO VARGAS MIÑON</t>
  </si>
  <si>
    <t>SUPERFICIE 17M2, BARDAS LATERALES, CORTINA, LOZA, UBICADO ENTRANDO PUERTA IZQUIERDA</t>
  </si>
  <si>
    <t>ANTOJITOS MEXICANOS</t>
  </si>
  <si>
    <t>SUPERFICIE 24M2, BARDAS LATERALES, LOZA, UBICADO ENTANDO PUERTA IZQUIERDA</t>
  </si>
  <si>
    <t>SUPERFICIE6M2, BARDAS LATERALES, TECHO DE LAMINA Y CORTINA, UBICADO ENTRANDO PUERTA IZQUIERDA</t>
  </si>
  <si>
    <t>SEMILLAS, FORRAJES, CHILES SECOS, MOLES EN PASTA Y ESPECIES</t>
  </si>
  <si>
    <t>RAUL DE LOS SANTOS MARTÍNEZ</t>
  </si>
  <si>
    <t>SUPERFICIE 6M2, BARDAS LATERALES, TECHO DE LAMINA, CORTINA, UBICADO PASILLO PUERTA CENTRAL</t>
  </si>
  <si>
    <t>SUPERFICIE 6M2, BARDAS LATERALES, TECHO DE LAMINA YCORTINA, PASILLO PUERTA CENTRAL</t>
  </si>
  <si>
    <t xml:space="preserve">AGUA PURIFICADA   </t>
  </si>
  <si>
    <t>GERARDO CHAVARRIA JIMENEZ</t>
  </si>
  <si>
    <t>superficie 11 m2, entrando pasillo izquierdo, tiene cortina, techado con lámina, piso de cemento, división con ladrillo</t>
  </si>
  <si>
    <t>superficie 11 m2, entrando pasillo izquierdo, tiene cortina, techado con lámina, piso de cemento, división con ladrillo, ubicado en pasillo izquierdo</t>
  </si>
  <si>
    <t>Caniceria y Tocineria</t>
  </si>
  <si>
    <t>Itzel Monserrat Padilla Castro</t>
  </si>
  <si>
    <t>Superficie 11 m2, pasillo izquierdo, cortina, techo de lamina, division con ladrillo</t>
  </si>
  <si>
    <t>Oscar García Vazquez</t>
  </si>
  <si>
    <t>Semillas, Chiles Secos y Lacteos</t>
  </si>
  <si>
    <t>Paulina Martínez Cortes</t>
  </si>
  <si>
    <t>Superficie 11m2, pasillo izquierdo, plancha de concreto y división con ladrillo</t>
  </si>
  <si>
    <t>Pollo Partido</t>
  </si>
  <si>
    <t>Rosa Galicia Castillo</t>
  </si>
  <si>
    <t>Superficie 11 M2, pasillo izquierdo, cortina, techo de lamina, division con ladrillo</t>
  </si>
  <si>
    <t>Jarcieria, Plasticos y Regalos</t>
  </si>
  <si>
    <t>María Concepción Torres Morado</t>
  </si>
  <si>
    <t>Superficie 11m2, pasillo central, techo de lamina, division con ladrillo</t>
  </si>
  <si>
    <t>Jesus Padilla Lopez</t>
  </si>
  <si>
    <t>Gabriela Castro Gutierrez</t>
  </si>
  <si>
    <t>Superficie 11m2, pasillo central, techo de lamina, cortina y division con ladrillo</t>
  </si>
  <si>
    <t xml:space="preserve">Perfumeria, Mercería, Cosmeticos, Regalos, Joyeria </t>
  </si>
  <si>
    <t>Maria del Rocio Galicia Neri</t>
  </si>
  <si>
    <t>Ropa Hecha, Bonetería, Corcetería y Medias</t>
  </si>
  <si>
    <t>Genoveva Neri Morales</t>
  </si>
  <si>
    <t>Abarrotes, Cremería, Salchichonería, Huevo y Semillas</t>
  </si>
  <si>
    <t>José Guadalupe Duran Mendoza</t>
  </si>
  <si>
    <t>Superficie 11m2, techo de lamina, cortina, piso de cemento y divicion con ladrillo, pasillo central</t>
  </si>
  <si>
    <t>Superficie 11m2, techo de lamina, cortina, piso de cemento y divicion con ladrillo, entrando pasillo derecho</t>
  </si>
  <si>
    <t>Superficie 11m2, techo de lamina, cortina, plancha de concreto, divicion con ladrillo, entando pasillo derecho</t>
  </si>
  <si>
    <t>Abarrotes, semillas, Huevo, Cremería, Salchichoneria y Refrescos</t>
  </si>
  <si>
    <t>Erasmo Duran Mendoza</t>
  </si>
  <si>
    <t>Superficie 11m2, techo de lamina, cortina, mostrador, divición con ladrillo, entrando pasillo derecho</t>
  </si>
  <si>
    <t>Cremería, Salchichonería, Abarrotes, Huevo, Refresco Desechables</t>
  </si>
  <si>
    <t>Ana María Tamayo García</t>
  </si>
  <si>
    <t>José Martín Jimenez Gonzalez</t>
  </si>
  <si>
    <t>Superficie 11m2, techo de lamina, mostrador, division con ladrillo, entrando pasillo derecho</t>
  </si>
  <si>
    <t>Cremería, Abarrotes, Salchichonería y Huevo</t>
  </si>
  <si>
    <t>Superficie 11m2, techo de lamina, piso de cemento, cortina, division con ladrillo, mostrado, ubicado en pasillo derecho</t>
  </si>
  <si>
    <t>Mercería, Bonetería, Fantasía y Regalos</t>
  </si>
  <si>
    <t>Marcela Lopez Perez</t>
  </si>
  <si>
    <t>Cerrajería y Plomería</t>
  </si>
  <si>
    <t>Tortilleria con venta de salsas y Nopales Preparados</t>
  </si>
  <si>
    <t>Superficie 21m2, cortina, piso de cemento, division con ladrillo, ubicado en pasillo derecho</t>
  </si>
  <si>
    <t>Israel Quiroz Cruz</t>
  </si>
  <si>
    <t>Superficie 11m2, loza, piso de cemento, division con ladrillo, cortina, ubicado en pasillo derecho al fondo</t>
  </si>
  <si>
    <t>Antojitos Mexicanos, Comidas, Aguas y Refrescos</t>
  </si>
  <si>
    <t>Rosa María Gomez Espino</t>
  </si>
  <si>
    <t>Superficie 11m2, piso de cemento, cortina, loza, division con ladrillo, ubicado en pasillo derecho al fondo</t>
  </si>
  <si>
    <t>Cocina</t>
  </si>
  <si>
    <t>Teresa Martínez Mujica</t>
  </si>
  <si>
    <t>Miriam Martínez Sánchez</t>
  </si>
  <si>
    <t>Superficie 11m2, plancha de concreto, protección de herreria, ubicado en pasillo derecho lado izquierdo</t>
  </si>
  <si>
    <t>Legumbres, Verduras y Nopales</t>
  </si>
  <si>
    <t>Juana Antonia Aguilar Meza</t>
  </si>
  <si>
    <t>Superficie 11m2, techo de lamina, bardas laterales, ubicado en pasillo derecho</t>
  </si>
  <si>
    <t>Superficie 11m2, construcción de tabique, piso de cemento, ubicado en pasillo derecho</t>
  </si>
  <si>
    <t>Superficie 11m2, techo de loza, cortina metalica, piso de cemento, ubicado entrada principal lado izquierdo</t>
  </si>
  <si>
    <t>Papelería y Copias Fotostaticas</t>
  </si>
  <si>
    <t>María Susana Hernández Jimenez</t>
  </si>
  <si>
    <t>Abarrotes, Semillas, Dulces, Cremería, Salchichoneria, Lacteos y Huevo</t>
  </si>
  <si>
    <t>Monica Serna Pluma</t>
  </si>
  <si>
    <t>Superficie 11m2, techo de loza, cortina metalica, piso de loseta, ubicado entrando  puerta izquierda, lado izquierdo</t>
  </si>
  <si>
    <t>Materias Primas, Dulces, Abarrotes, Cremeria, Salchichoneria, Carnes Frias y Huevo</t>
  </si>
  <si>
    <t>Alfonso Alcantara Najera</t>
  </si>
  <si>
    <t>4 y 5</t>
  </si>
  <si>
    <t>Superficie 22m2, techo de loza, cotinas metalicas, piso de loseta, ubicado entando por puerta izquierda lado izquierdo</t>
  </si>
  <si>
    <t>Cremeria, Salchichoneria, Abarrotes, Semillas y Materias Primas</t>
  </si>
  <si>
    <t>Ciro Aguirre Cordoba</t>
  </si>
  <si>
    <t>Superficie 11m2, techo de loza, cotina, piso de loseta, ubicado entrando puerta izquierda lado izquierdo</t>
  </si>
  <si>
    <t>Tocineria</t>
  </si>
  <si>
    <t>Ana María del Carmen Gutierrez Chavez</t>
  </si>
  <si>
    <t>Superficie 11m2, loza, cortina, piso de loseta, ubicado entrando por pueta izquierda, lado izquierdo</t>
  </si>
  <si>
    <t>Tocienria</t>
  </si>
  <si>
    <t>Francisco Javier Velazco Rodriguez</t>
  </si>
  <si>
    <t>Dulces y Materias Primas</t>
  </si>
  <si>
    <t>Maurino Aguirre Cordoba</t>
  </si>
  <si>
    <t>Carniceria</t>
  </si>
  <si>
    <t>Silvia Edith Luna Sandoval</t>
  </si>
  <si>
    <t>Superficie 10m2, planchas, medios muros, cortina, piso de loseta, pileta al interior del local, ubicado entrando puerta izquierda lado derecho</t>
  </si>
  <si>
    <t>Elias Contreras Mejia</t>
  </si>
  <si>
    <t>Superficie 9m2, plancha de medio muro forrado con mosaico, pileta al interior del local, piso de cemento, ubicado pasillo central lado derecho</t>
  </si>
  <si>
    <t>Visceras</t>
  </si>
  <si>
    <t>Maria Salud Medina Becerra</t>
  </si>
  <si>
    <t>Anselmo Hernández Caballero</t>
  </si>
  <si>
    <t>Superficie 9m2, plancha de medio muro forrado con mosaico, piso de cemento, ubicado pasillo central lado derecho</t>
  </si>
  <si>
    <t>Pollo Partido y Rosticeria</t>
  </si>
  <si>
    <t>Esperanza Santillan Matínez</t>
  </si>
  <si>
    <t>Superficie 8.5m2, plancha de medio muro, forrada con mosaico, piso de cemento, ubicada pasillo central, lado derecho</t>
  </si>
  <si>
    <t>Ignacio Valdepaña Pineda</t>
  </si>
  <si>
    <t>Superficie 9m2, plancha de medio muro forrada con mosaico, piso de cento, ubicada en pasillo central lado derecho</t>
  </si>
  <si>
    <t>Barbacoa</t>
  </si>
  <si>
    <t>Candido Uribe Suarez</t>
  </si>
  <si>
    <t>Superficie 9m2, plancha de medio muro forrada con mosaico, piso de cemento, cortina y techo de lamina ubicado en pasillo central lado derecho</t>
  </si>
  <si>
    <t>Frutas y Legumbres</t>
  </si>
  <si>
    <t>María Joaquina Itube Perez</t>
  </si>
  <si>
    <t>Superficie 4m2, plancha de medio muro forrada con mosaico, piso de cemento, cortina y techo metalico</t>
  </si>
  <si>
    <t>Fernado Uribe Iturbe</t>
  </si>
  <si>
    <t>18 y 19</t>
  </si>
  <si>
    <t>Superficie 11m2, planchas de medio muro, medias cortinas y estructura metalica, ubicado entrando por puerta derecha lado derecho</t>
  </si>
  <si>
    <t>Mole en Pasta, Chiles Secos y Semillas</t>
  </si>
  <si>
    <t>Rosalba Cueto Valencia</t>
  </si>
  <si>
    <t>Superficie 9m2, estructura metalica, dos medias cortinas, con malla, ubicado entrando por puerta derecha lado derecho</t>
  </si>
  <si>
    <t>Peltre, Cristaleria, Aluminio, Loza, Articulos para el Hogar, Electrodomesticos y Jarcieria</t>
  </si>
  <si>
    <t>Mauro Benites Martínez</t>
  </si>
  <si>
    <t>Superficie 29m2, estructura metalica con malla y dos medias cortinas, ubicado entrando por pueta derecha lado derecho</t>
  </si>
  <si>
    <t>Moles, Chiles Secos, Semillas y Dulces</t>
  </si>
  <si>
    <t>Superficie 9m2, plancha de medios muros, estructura metalica, dos cortinas, ubicado entrando puerta derecha, lado derecho</t>
  </si>
  <si>
    <t>Susana Estrada Nieto</t>
  </si>
  <si>
    <t>Superficie 8m2, plancha de medios muros, estructura metalica, dos cortinas, ubicado entrando puerta derecha, lado derecho</t>
  </si>
  <si>
    <t>Articulos para el Hogar, Aluminio, Peltre, Cristaleria y Electrodomesticos</t>
  </si>
  <si>
    <t>Graciela Rojas Lara</t>
  </si>
  <si>
    <t>Superficie 8m2, estructura metalia, piso lozeta, ubicado pasillo cental lado izquierdo</t>
  </si>
  <si>
    <t>Electrodomesticos, compra, venta, reparacion, refacciones y Tlapaleria</t>
  </si>
  <si>
    <t>Rodrigo Toledo Robles</t>
  </si>
  <si>
    <t>Superficie 7m2, estructura metalica, media plancha, piso de cemento, ubicado en pasillo central lado izquierdo</t>
  </si>
  <si>
    <t>Jarcieria y Articulos de Plastico</t>
  </si>
  <si>
    <t>Adriana Guadalupe Orenda Llaños</t>
  </si>
  <si>
    <t>Superficie 22m2, techo de loza, piso de loseta, cortina metalica, ubicado entrando por puerta derecha de lado izquierdo</t>
  </si>
  <si>
    <t>Tortilleria</t>
  </si>
  <si>
    <t>Cesar Adrian Moreno Chavez</t>
  </si>
  <si>
    <t>Superficie 11m2, Techo de loza, piso de loseta, cortina metalica, ubicado entrando por puerta derecha lado izquierdo</t>
  </si>
  <si>
    <t>Molino de Especies, Masa para Tamales y Materia Prima</t>
  </si>
  <si>
    <t>Miguel Angel Orenda Napoles</t>
  </si>
  <si>
    <t>Superficie 11m2, techo de loza, piso de cemento, media cortina, ubicado entrando por puerta derecha lado izquierdo</t>
  </si>
  <si>
    <t>Sara Moreno Cipres</t>
  </si>
  <si>
    <t>Calzado y Articulos para Deporte</t>
  </si>
  <si>
    <t>Saturnino Estrada Bargas</t>
  </si>
  <si>
    <t>Joyeria de fantasia, Perfumeria, Ceramica, Talabarteria y Regalos</t>
  </si>
  <si>
    <t>Maria Ludivina Reyes Castro</t>
  </si>
  <si>
    <t>Bonetería y Mercería</t>
  </si>
  <si>
    <t>Angela Castro Villafuerte</t>
  </si>
  <si>
    <t>Superficie 11m2, techo de loza, cortina, piso de loseta, ubicado entrando por puerta derecha lado izquierdo</t>
  </si>
  <si>
    <t>Joyeria, Novedades en fantasia, Cosmeticos y Talabarteria</t>
  </si>
  <si>
    <t>Gabriela Patricia Morales Rivera</t>
  </si>
  <si>
    <t>Superficie 11m2, techo de loza, piso losetad, plancha de medio muro, dos medias cortinas, ubicado entrando por puerta derecha lado izquierdo</t>
  </si>
  <si>
    <t>Aguas Frescas, Eskimos, Paleteria y Nevería</t>
  </si>
  <si>
    <t>Superficie 9m2, techo de loza, piso de loseta, dos plancha de medio  muro, dos medias cortinas, ubicado  al fondo lado izquierdo</t>
  </si>
  <si>
    <t>Carnitas, Chicharron, Comida, Sopes y Quesadillas</t>
  </si>
  <si>
    <t>Maria Guadalupe Hilda Contreras Martínez</t>
  </si>
  <si>
    <t>Superficie 9m2, techo de loza, piso de loseta, plancha de medio muro, dos medias cortinas, ubicado alfondo lado izquierdo</t>
  </si>
  <si>
    <t>Jugos, Licuados, Mariscos, Cocteles de Fruta, Aguas Gaseosas, Yogurth y Tortas</t>
  </si>
  <si>
    <t>Rafael Sánchez Morales</t>
  </si>
  <si>
    <t>Superficie 9m2, techo de loza, piso de lozeta, plancha  de medio muro, cortina, ubicado alfondo frente al pasillo principal</t>
  </si>
  <si>
    <t>Cocina y Antojitos</t>
  </si>
  <si>
    <t>Teresa de Jesus Olvera Uribe</t>
  </si>
  <si>
    <t>Superficie 7m2, techo de loza, piso de lozeta, cortina metalica, ubicado en vertical al fondo del mercado</t>
  </si>
  <si>
    <t>Ropa en General</t>
  </si>
  <si>
    <t>Ignaciia Rodríguez Zuazo</t>
  </si>
  <si>
    <t>Superficie 11m2, techo de loza, piso de lozeta, dos cortinas metalicas, ubicado pasillo central</t>
  </si>
  <si>
    <t>Ropa Confeccionada en general y Boneteria</t>
  </si>
  <si>
    <t>Jose Manuel Espinoza Salazar</t>
  </si>
  <si>
    <t>Superficie 10m2, plancha de medio muro, piso de lozeta, ubicado en pasillo central lado izquierdo</t>
  </si>
  <si>
    <t>Alvaro Aguirre Cordova</t>
  </si>
  <si>
    <t>Superficie 10m2, techo de loza, piso de cemento, dos cortinas, ubicado en pasillo central lado derecho</t>
  </si>
  <si>
    <t>Venta, Reparación de Relojes y Joyeria</t>
  </si>
  <si>
    <t>Lorenza Maria Ballesteros y Corona</t>
  </si>
  <si>
    <t>Superficie 9m2, techo de loza, piso de lozeta, planda de medio muro, cortinas, ubicado de lado derecho entrando por puerta lateral</t>
  </si>
  <si>
    <t>Licuados, Cocteles de Frutas, Tortas, Sincronizadas y Hamburguesas</t>
  </si>
  <si>
    <t>Maria Esther Martínez Ramírez</t>
  </si>
  <si>
    <t>Superficie 12m2, techo de loza, plancha con medio muro, cortina, ubicado de lado derecho entrando por puerta lateral</t>
  </si>
  <si>
    <t>Comida, Antojitos Mexicanos y Refresco Embotellado</t>
  </si>
  <si>
    <t>Reyna Bonola Lopez</t>
  </si>
  <si>
    <t>43 y 45</t>
  </si>
  <si>
    <t>Superficie 21m2, techo de loza, piso de lozeta, cortinas, ubicado de lado derecho entrando por puerta lateral al fondo del mercado</t>
  </si>
  <si>
    <t>Ropa en General y Regalos</t>
  </si>
  <si>
    <t>Hilda Chavez Medina</t>
  </si>
  <si>
    <t>Superficie 5m2, techo de loza, piso de lozeta, cortina, ubicado entrando por puerta lateral al fondo de lado izquierdo</t>
  </si>
  <si>
    <t>Ropa en General y Bonetería</t>
  </si>
  <si>
    <t>Catalina Gaytan Hernández</t>
  </si>
  <si>
    <t>Superficie 10m2, techo de loza, piso de lozeta, cortina, ubicado al fondo del mercado planta alta.</t>
  </si>
  <si>
    <t>Blancos y Textiles</t>
  </si>
  <si>
    <t>Jorge Mesinas Ballesteros</t>
  </si>
  <si>
    <t>Superficie 9m2, techo de loza, piso de lozeta, cortina, ubicado al fondo del mercado planta alta.</t>
  </si>
  <si>
    <t>Farmacia</t>
  </si>
  <si>
    <t>Jesus del Rocio Rangel Cazares</t>
  </si>
  <si>
    <t>Pescados, Mariscos y Cockteles Preparados</t>
  </si>
  <si>
    <t>Jorge Salazar Guzman</t>
  </si>
  <si>
    <t>Adriana Tinajero Herrera</t>
  </si>
  <si>
    <t>Superficie 13m2, piso de cemento, techo de lamina de asbesto y cortina</t>
  </si>
  <si>
    <t>Boneteria, Merceria y Regalos</t>
  </si>
  <si>
    <t>Gloria Rodríguez Palacios</t>
  </si>
  <si>
    <t>Superficie 13m2, piso de cemento, techo de lamina de vidrio y cortina</t>
  </si>
  <si>
    <t>Herbolaria y Articulos Misticos</t>
  </si>
  <si>
    <t>Adriana Juarez Ramirez</t>
  </si>
  <si>
    <t>Superficie 13m2, piso de lozeta, pared de azulejo sin techo, con cortina</t>
  </si>
  <si>
    <t>Pedro Gonzalez Martínez</t>
  </si>
  <si>
    <t>Superficie 13m2, piso de lozeta, pared de ladrillo, cortina, techo de lamina de fibra de vidrio</t>
  </si>
  <si>
    <t>Concepcion Edith Cano</t>
  </si>
  <si>
    <t>Superficie 13m2, piso de lozeta, techo de lamina de fibra de vidro, pared de ladrillo con cortina</t>
  </si>
  <si>
    <t>Carnicería</t>
  </si>
  <si>
    <t>Jose Maria Gonzalez Arteaga</t>
  </si>
  <si>
    <t>Cesar Abel Gonzalez Valencia</t>
  </si>
  <si>
    <t>Ropa Hecha y Boneteria</t>
  </si>
  <si>
    <t>Eusebia Bravo Martínez</t>
  </si>
  <si>
    <t>u</t>
  </si>
  <si>
    <t>Superficie 7m2,  piso de cemento, sin techo y bitrinas</t>
  </si>
  <si>
    <t>Productos Naturales y Herbolaria</t>
  </si>
  <si>
    <t>Alicia Cruz Rodriguez</t>
  </si>
  <si>
    <t>Superficie 7m2,  piso de cemento, sin techo, plancha de concreto</t>
  </si>
  <si>
    <t>Viscera</t>
  </si>
  <si>
    <t>Martin Juarez Carlos</t>
  </si>
  <si>
    <t>Superficie 7m2, piso de cemento, sin techo, plancha forrada de azulejo</t>
  </si>
  <si>
    <t>Maria Eugenia Ayala Valencia</t>
  </si>
  <si>
    <t>Carmen Peralta Madrid</t>
  </si>
  <si>
    <t>Pollo</t>
  </si>
  <si>
    <t>Beatriz Adriana Leon Leal</t>
  </si>
  <si>
    <t>Superficie 7m2, piso de cemento, techo de lamina galbanizada, paredes de maya y madera con cortina</t>
  </si>
  <si>
    <t>Forrajes, Semillas y Abarrotes</t>
  </si>
  <si>
    <t>Luz Elena Perez Gallegos</t>
  </si>
  <si>
    <t>Chiles Secos y Huevo</t>
  </si>
  <si>
    <t>Magali Cruz Rodríguez</t>
  </si>
  <si>
    <t>Superficie 7m2, piso de lozeta, techo de lamina, pared de ladrillo  y cortina</t>
  </si>
  <si>
    <t>Chiles Secos, Moles y Nopales</t>
  </si>
  <si>
    <t>Silvia Ibarra Gonzaga</t>
  </si>
  <si>
    <t>Chiles Secos Mole y Nopales</t>
  </si>
  <si>
    <t>Jose Luis Gomez Mondragon</t>
  </si>
  <si>
    <t>Superficie 7m2, piso de cemento, techo de lamina de fibra de brillo, cortina</t>
  </si>
  <si>
    <t>Flores, Articulos para Adornos y Cristaleria</t>
  </si>
  <si>
    <t>Maribel Lopez Peralta</t>
  </si>
  <si>
    <t>Superficie 9m2, piso de lozeta, techo de lamina, pared de ladrillo y cortina</t>
  </si>
  <si>
    <t>Perfumeria, Regalos y Boneteria</t>
  </si>
  <si>
    <t>Estela Rodriguez Cortez</t>
  </si>
  <si>
    <t>Maria del Socorro Mendoza Segura</t>
  </si>
  <si>
    <t>21 Y 22</t>
  </si>
  <si>
    <t>Superficie 14m2, piso de lozeta, techo de lamina, pared de ladrillo y cortina</t>
  </si>
  <si>
    <t>Salvador Cruz Rodríguez</t>
  </si>
  <si>
    <t>Superficie 14m2, piso de cemento, techo y pared de lamina  y cortina</t>
  </si>
  <si>
    <t>Blancos, Ropa Hecha y Hules de Plastico</t>
  </si>
  <si>
    <t>Alejandra Hernández Bravo</t>
  </si>
  <si>
    <t xml:space="preserve">Superficie 3m2, piso de lozeta, techo de loza, pared de ladrillo, plancha de azulejo y cortina </t>
  </si>
  <si>
    <t>Tacos y Refrescos</t>
  </si>
  <si>
    <t>Raymunda Barbara Ramírez</t>
  </si>
  <si>
    <t>Superficie 13m2, piso de lozeta, techo de loza, pared de ladrillo, plancha con azulejo y cortina</t>
  </si>
  <si>
    <t>Ostioneria</t>
  </si>
  <si>
    <t>Gerardo Flores Arana</t>
  </si>
  <si>
    <t>Superficie 7m2, piso de lozeta, techo de lamina, pared de ladrillo, cortina y malla</t>
  </si>
  <si>
    <t>Jarcieria, Plasticos y Jugueteria</t>
  </si>
  <si>
    <t>Rosa Isela Cruz Rodríguez</t>
  </si>
  <si>
    <t>Superficie 7m2, piso de cemento, techo de lamina, pared de ladrillo, cortina y malla</t>
  </si>
  <si>
    <t>Gabriela Cortez Cortez</t>
  </si>
  <si>
    <t>Semillas y Chiles Secos</t>
  </si>
  <si>
    <t>Pascual Ayala Valencia</t>
  </si>
  <si>
    <t>Chiles Secos, Mole en Pasta y Nopales</t>
  </si>
  <si>
    <t>Francisca Granados Silva</t>
  </si>
  <si>
    <t>Superficie 7m2, pared de lozeta, techo de lamina, pared con azulejo</t>
  </si>
  <si>
    <t>Ruben Gonzalez Arteaga</t>
  </si>
  <si>
    <t>Superficie 7m2, piso de lozeta, techo de lamina, pared con azulejo y cortina</t>
  </si>
  <si>
    <t>Abarrotes, Cremería, Salchichoneria y Huevo</t>
  </si>
  <si>
    <t>Eloi Martínez Nava</t>
  </si>
  <si>
    <t>Superficie 13 m2, piso de lozeta, techo de loza, pared de ladrillo y cortina</t>
  </si>
  <si>
    <t>Abarrotes, Forrajes, Semillas y Huevo</t>
  </si>
  <si>
    <t>María Margarita Ayala Valencia</t>
  </si>
  <si>
    <t>Superficie 12m2, piso lozeta, techo de loza, pared de ladrillo y cortina</t>
  </si>
  <si>
    <t>Abarrotes, Salchichoneria y Huevo</t>
  </si>
  <si>
    <t>Victor Manuel Ayala Valencia</t>
  </si>
  <si>
    <t>Superficie 17m2, piso de cemento, techo de loza, pared de ladrillo y cortina</t>
  </si>
  <si>
    <t>Materias Primas, Gelatinas, Postres, Dulces y Tabaqueria</t>
  </si>
  <si>
    <t>Maria Valencia Lopez</t>
  </si>
  <si>
    <t>Superficie 13m2, piso de lozeta, techo de lamina, pared de ladrillo y cortina</t>
  </si>
  <si>
    <t>Materias Primas y Dulces</t>
  </si>
  <si>
    <t>Zenon Cruz Romero</t>
  </si>
  <si>
    <t>Superficie 13m2, piso de cemento, techo de lamina y cortina</t>
  </si>
  <si>
    <t>Telas y Mercería</t>
  </si>
  <si>
    <t>Alejandro Meneses Ladino</t>
  </si>
  <si>
    <t>Superficie 13m2, piso de cemento, techo de loza, pared de ladrillo y cortina</t>
  </si>
  <si>
    <t>Arturo Alvarado Conde</t>
  </si>
  <si>
    <t>Superficie 13m2, piso de cemento, techo de loza, barra de concreto y cortina</t>
  </si>
  <si>
    <t>Areli Carrillo Rodríguez</t>
  </si>
  <si>
    <t>Comida, Antojitos y Refrescos</t>
  </si>
  <si>
    <t>Paula Lopez Marcos</t>
  </si>
  <si>
    <t>Superficie 13m2, piso de cemento, techo de loza, barra con azulejo y cortina</t>
  </si>
  <si>
    <t>Comida y Antojitos Mexicanos</t>
  </si>
  <si>
    <t>Domingo Flores Flores</t>
  </si>
  <si>
    <t>Jugos, Licuados y Tortas</t>
  </si>
  <si>
    <t>Rafael Navarro Romero</t>
  </si>
  <si>
    <t>Superficie 13m2, piso de lozeta, techo de lamina, pared de azueljo y cortina</t>
  </si>
  <si>
    <t>Norma Angelica Zurita Ledezma</t>
  </si>
  <si>
    <t>Superficie 17m2, piso de lozeta, sin techo, pare de azulejo y cortina</t>
  </si>
  <si>
    <t>Paleteria</t>
  </si>
  <si>
    <t>Fernando Vazquez Tapia</t>
  </si>
  <si>
    <t>Superficie 13m2, piso de lozeta, techo de lamina, pared de ladrillo con cortina</t>
  </si>
  <si>
    <t>Antojitos Mexicanos</t>
  </si>
  <si>
    <t>Mari Carmen Becerril Rosas</t>
  </si>
  <si>
    <t>Superficie 9m2, piso de cemento, sin techo y cortina</t>
  </si>
  <si>
    <t>Reparacion Electrodomesticos</t>
  </si>
  <si>
    <t>Jose Felipe Oropeza Marcos</t>
  </si>
  <si>
    <t>Superficie 13m2, piso de cemento, pared de ladrillo y cortina</t>
  </si>
  <si>
    <t>Tlapaleria y Cerrajeria</t>
  </si>
  <si>
    <t>Salvador Hernandez Perez</t>
  </si>
  <si>
    <t>PAPELERIA Y REGALOS</t>
  </si>
  <si>
    <t>MIGUEL ANGEL MOLINA MARTÍNEZ</t>
  </si>
  <si>
    <t>TLAPALERIA</t>
  </si>
  <si>
    <t>MARGARITA JULIANA CONTRERAS BAYON</t>
  </si>
  <si>
    <t>MATERIAS PRIMAS, DULCERIA Y GELATINAS ELABORADAS</t>
  </si>
  <si>
    <t>FELICITAS ARINAS PEREZ</t>
  </si>
  <si>
    <t>MATERIAS PRIMAS Y DEPOSITO DE DULCES</t>
  </si>
  <si>
    <t>SILVESTRE REYES REYES</t>
  </si>
  <si>
    <t>BONETERIA, ROPA, Y PAÑAL DESECHABLE</t>
  </si>
  <si>
    <t>MARIA LUISA GARCÍA MARTAGON</t>
  </si>
  <si>
    <t>ROPA Y BONETERIA</t>
  </si>
  <si>
    <t>CARMEN AVILA SANTIAGO</t>
  </si>
  <si>
    <t>ROPA Y BONETERIA EN GENERAL</t>
  </si>
  <si>
    <t>BONETERIA Y ROPA EN GENERAL</t>
  </si>
  <si>
    <t>NORMA MORALES TAPIA</t>
  </si>
  <si>
    <t>NOE RAMÍREZ</t>
  </si>
  <si>
    <t>CREMERIA Y SALCHICHONERIA</t>
  </si>
  <si>
    <t>DOLORES SILVESTRE CRUZ</t>
  </si>
  <si>
    <t>ROSA MARIA ROJAS GARCÍA</t>
  </si>
  <si>
    <t>JORGE FERNANDO CALDERON SILVESTRE</t>
  </si>
  <si>
    <t>JOSEFINA FRANCISCA GUTIERRZ TORRES</t>
  </si>
  <si>
    <t>JAVIER TOMAS RETANA GUTÍERREZ</t>
  </si>
  <si>
    <t>FUENTE DE SODAS</t>
  </si>
  <si>
    <t>CONSUELO TORRES RAVIELO</t>
  </si>
  <si>
    <t>BRAULIO ABAD OLIVOS</t>
  </si>
  <si>
    <t>IVON PEREZ SOTO</t>
  </si>
  <si>
    <t>MARIBEL PEREZ SOTO</t>
  </si>
  <si>
    <t>MARIA ELENA ABAD OLIVOS</t>
  </si>
  <si>
    <t>MIGUEL ROSAS CARRASCO</t>
  </si>
  <si>
    <t>MATILDE RUANA ABAD</t>
  </si>
  <si>
    <t>JESUS TREJO RIVERA</t>
  </si>
  <si>
    <t>ADAN FUENTES LÓPEZ</t>
  </si>
  <si>
    <t>ROSA MARIA VELAZQUEZ PEREZ</t>
  </si>
  <si>
    <t>JUAN GARCÍA HAMPARSUMIAN</t>
  </si>
  <si>
    <t>FELIPE MEDINA GARCÍA</t>
  </si>
  <si>
    <t>MARIO LUNA MEDINA</t>
  </si>
  <si>
    <t>LUIS EDUARDO GARCÍA REYES</t>
  </si>
  <si>
    <t>ZAPATERIA</t>
  </si>
  <si>
    <t>MARIA TRINIDAD CARRIO PARAMO</t>
  </si>
  <si>
    <t>JUAN MARTÍNEZ RODRÍGUEZ</t>
  </si>
  <si>
    <t>TERESA ISABEL SANTILLAN VALENCIA</t>
  </si>
  <si>
    <t>ARNULFO MUNDO GUERRERO</t>
  </si>
  <si>
    <t>FLORA LUCIA AGUILAR MENDEZ</t>
  </si>
  <si>
    <t>MANTELERIA, TELAS Y RETAZO</t>
  </si>
  <si>
    <t>MARIA IGNACIA LUNA HERNÁNDEZ</t>
  </si>
  <si>
    <t>LEOBARDO FELIPE AGUILAR CRUZ</t>
  </si>
  <si>
    <t>BONETERIA, TELAS Y BLANCOS</t>
  </si>
  <si>
    <t>MARTHA MEDINA GARCÍA</t>
  </si>
  <si>
    <t>QUINTILA GARCÍA VICTORIA</t>
  </si>
  <si>
    <t>MERCERIA, BONETERIA Y REGALOS</t>
  </si>
  <si>
    <t>MARIA SILVIA LUNA HERNÁNDEZ</t>
  </si>
  <si>
    <t>JOSÉ LUNA MENDOZA OLGUIN</t>
  </si>
  <si>
    <t>PATRICIA SÁNCHEZ TÉLLEZ</t>
  </si>
  <si>
    <t>PEDRO ROJAS SÁNCHEZ</t>
  </si>
  <si>
    <t>ANDRÉS DÍAZ MUNGUÍA</t>
  </si>
  <si>
    <t>DULCES, REVISTAS ATRASADAS Y RENTA DE PELICULAS</t>
  </si>
  <si>
    <t>CLAUDIA LUNA SANDOVAL</t>
  </si>
  <si>
    <t>MARÍA DE JESUS GONZÁLEZ ZIMBRÓN</t>
  </si>
  <si>
    <t>ARMANDO ALTAMIRANO VENEGAS</t>
  </si>
  <si>
    <t>PAPELERIA ,MUÑECOS DE PELUCHE Y REGALOS</t>
  </si>
  <si>
    <t>ALEJANDRA MARTÍNEZ CABELLO</t>
  </si>
  <si>
    <t>NORMA BLANCA RAMÍREZ  RODRÍGUEZ</t>
  </si>
  <si>
    <t>JARCIERIA, PLASTICOS, CERAMICA, CRISTALERIA Y PELTRE</t>
  </si>
  <si>
    <t>VÍCTOR HUGO ORTEGA MENDOZA</t>
  </si>
  <si>
    <t>ESPERANZA PÉREZ FLORES</t>
  </si>
  <si>
    <t>JUGUETERIA</t>
  </si>
  <si>
    <t>MARIBEL FLORES RAMÍREZ</t>
  </si>
  <si>
    <t>IRMA REGINO CHEPO</t>
  </si>
  <si>
    <t>RAFAEL RODRÍGUEZ RAMÍREZ</t>
  </si>
  <si>
    <t>CHILES SECOS Y MOLE EN PASTA</t>
  </si>
  <si>
    <t>JUAN DE LA CRUZ RODRÍGUEZ RAMÍREZ</t>
  </si>
  <si>
    <t>ROSA ISELA RAMÍREZ RODRÍGUEZ</t>
  </si>
  <si>
    <t>MARCELINA NORIEGA MATA</t>
  </si>
  <si>
    <t>EUGENIA MONDRAGÓN SEGUNDO</t>
  </si>
  <si>
    <t>JUANA KAREN MORELOS RODRÍGUEZ</t>
  </si>
  <si>
    <t>ENEDINA RODRÍGUEZ MANCERA</t>
  </si>
  <si>
    <t>LINO LARA GONZÁLEZ</t>
  </si>
  <si>
    <t>GUADALUPE MEJÍA ESTRADA</t>
  </si>
  <si>
    <t>OMAR TREJO PÉREZ</t>
  </si>
  <si>
    <t>MARCELO DE LA CRUZ ORTÍZ</t>
  </si>
  <si>
    <t>PATRICIA MEJÍA SORIANO</t>
  </si>
  <si>
    <t>ALICIA MARTINEZ GASPAR</t>
  </si>
  <si>
    <t>KARLA ANAHI ROJAS MORALES</t>
  </si>
  <si>
    <t>MATERIAS PRIMAS Y DULCERIA</t>
  </si>
  <si>
    <t>NORA TREJO PÉREZ</t>
  </si>
  <si>
    <t>JUANA TREJO PÉREZ</t>
  </si>
  <si>
    <t>FRUTAS  Y  VERDURAS</t>
  </si>
  <si>
    <t>EDNA CAMILO CONTRERAS MILPAS</t>
  </si>
  <si>
    <t>JORGE CAMILO CONTRERAS MILPAS</t>
  </si>
  <si>
    <t>CLEOTILDE MARTIN MARTIN</t>
  </si>
  <si>
    <t>MARIA DEL CARMEN CONTRERAS MILPAS</t>
  </si>
  <si>
    <t>MIGUEL ANGEL ROMERO MARTÍNEZ</t>
  </si>
  <si>
    <t>MARIA DE LA LUZ MENDOZA CARVAJAL</t>
  </si>
  <si>
    <t>PESCADO</t>
  </si>
  <si>
    <t>LUCÍA SERRANO PÉREZ</t>
  </si>
  <si>
    <t>OSCAR NARANJO JIMÉNEZ</t>
  </si>
  <si>
    <t>BERTHA ALICIA MARTÍNEZ MENDOZA</t>
  </si>
  <si>
    <t>MIGUEL ROMERO GONZÁLEZ</t>
  </si>
  <si>
    <t>JACINTO LEODEGARIO RAMÍREZ RAMÍREZ</t>
  </si>
  <si>
    <t>ANTOJITOS MEXICANOS Y REFRESCOS</t>
  </si>
  <si>
    <t>LETICIA SOLANO LÓPEZ</t>
  </si>
  <si>
    <t>CARMELINA LÓPEZ DURÁN</t>
  </si>
  <si>
    <t>JUGOS Y LICUADOS</t>
  </si>
  <si>
    <t>CRISTINA LÓPEZ DURÁN</t>
  </si>
  <si>
    <t>ARMANDO LÓPEZ DURÁN</t>
  </si>
  <si>
    <t>ISRAEL TREJO PÉREZ</t>
  </si>
  <si>
    <t>EMANUEL TREJO PÉREZ</t>
  </si>
  <si>
    <t>BERENICE TREJO PÉREZ</t>
  </si>
  <si>
    <t>MARIA DEL CONSUELO RUÍZ JUÁREZ</t>
  </si>
  <si>
    <t>JACINTO LEODEGARIO RAMÍREZ</t>
  </si>
  <si>
    <t>JAVIER TORRES RENATA GUTÍERREZ</t>
  </si>
  <si>
    <t>ESTELA RENATA GUTÍERREZ</t>
  </si>
  <si>
    <t>Carniceria y Tocinería</t>
  </si>
  <si>
    <t>Frituras</t>
  </si>
  <si>
    <t>Frutas, Verduras y Legumbres</t>
  </si>
  <si>
    <t>Francisca Blas Hernández</t>
  </si>
  <si>
    <t>Superficie 11m2, techo de lamina, piso de cemento, techo de lamina, pasillo derecho</t>
  </si>
  <si>
    <t>Paletería, Nevería y Aguas</t>
  </si>
  <si>
    <t>Juan Carlos García Hamparzumian</t>
  </si>
  <si>
    <t>Superficie 11m2, techo de lamina, plancha de concreto, piso de cemento, pasillo central</t>
  </si>
  <si>
    <t>Jugos, Licuados, Cockteles, Tortas, Enchiladas y Tacos Dorados</t>
  </si>
  <si>
    <t>María Teresa Rosas Calzada</t>
  </si>
  <si>
    <t>Superficie 11m2, cortina, techo de lamina, piso de cemento, ubicado en pasillo central</t>
  </si>
  <si>
    <t>Chiles Secos, Mole en Pasta, Especies, Camaron, Pescado, Hoja para Tamal y Dulces</t>
  </si>
  <si>
    <t>María Isabel Fernández Vazquez</t>
  </si>
  <si>
    <t>Superficie 11m2, techo de lamina, piso de cemento, division de tabique, ubicado en pasillo central</t>
  </si>
  <si>
    <t>Chiles secos, Mole en Pasta, Especies, Dulces Confitados, Camarón y Pescado</t>
  </si>
  <si>
    <t>María de Jesus Morales Ramírez</t>
  </si>
  <si>
    <t>Roberiana Mazas Hernández</t>
  </si>
  <si>
    <t>Pescado</t>
  </si>
  <si>
    <t>Veronica Cruz Alfaro</t>
  </si>
  <si>
    <t>Pollo Partido, Carnero, Conejo y Aves en General</t>
  </si>
  <si>
    <t>Miguel Angel Cruz Alfaro</t>
  </si>
  <si>
    <t>Superficie 11m2, techo de lamina, herreria y cortina, deivision de tabique, ubicado en pasillo central</t>
  </si>
  <si>
    <t>Semillas, Forrajes y Productos Naturistas</t>
  </si>
  <si>
    <t>María Teresa Cruz Alfaro</t>
  </si>
  <si>
    <t>Superficie 11m2, techo de lamina, cerrado con herreria, plancha de concreto, piso de cemento, ubicado en pasillo central</t>
  </si>
  <si>
    <t>Joyeria, Telas, Ropa Hecha, Bolsas de Vinil, Cosmeticos, Perfumeria, Monederos de Piel y Corsetería</t>
  </si>
  <si>
    <t>Esther Agonizante Cabrera</t>
  </si>
  <si>
    <t>Superficie 11m2, plancha de concreto, piso de cemente, ubicado enpasillo izquierdo</t>
  </si>
  <si>
    <t>Jorge Cruz Alfaro</t>
  </si>
  <si>
    <t>Superficie 11m2, estructura de lamina, piso de cemento, cortina, ubicado en pasillo izquierdo</t>
  </si>
  <si>
    <t>Cristaleria, Articulos para el Hogar y Jarcieria</t>
  </si>
  <si>
    <t>Diana Sarahi Martínez Cortez</t>
  </si>
  <si>
    <t>Superficie 11m2, division de tabique, piso de cemento, ubicado en pasillo izquierdo</t>
  </si>
  <si>
    <t>Nicolas Galindo Gonzalez</t>
  </si>
  <si>
    <t>Superficie 11m2, techo de lamina, cerrado con herreria y vidrio, plancha de concreto, ubicado en pasillo izquierdo</t>
  </si>
  <si>
    <t>Dulces, Cigarros y Materias Primas</t>
  </si>
  <si>
    <t>Carlos Enrique Morales Cedano</t>
  </si>
  <si>
    <t>Superficie 9m2. construccion de loza, puerta corredisa, paredes de tabique, ubicado en pasillo lateral</t>
  </si>
  <si>
    <t>Sastrería, Telas, Ropa Hecha, Disfraces y Vestidos Regionales</t>
  </si>
  <si>
    <t>Sandra Cruz Alfaro</t>
  </si>
  <si>
    <t>Superficie 9m2, construccion de tabique y loza, cortina, piso de cemento, ubicado en pasillo lateral, ubicado en pasillo  anexo</t>
  </si>
  <si>
    <t>Calzado, Bolsas, Cinturon de Piel y Articulos Deportivos</t>
  </si>
  <si>
    <t>Superficie 7m2, piso de cemento, loza, proteccion con vidrios y cortina, ubicado en pasillo anexo</t>
  </si>
  <si>
    <t>Regalos, Cristaleria y Bonetería</t>
  </si>
  <si>
    <t>Hector Lopez Gutierrez</t>
  </si>
  <si>
    <t>Superficie 7m2, construccion de tabique, loza, cortina, piso de cemento, ubicado pasillo anexo</t>
  </si>
  <si>
    <t>Reparación y Venta de Aparatos Electrodomesticos y Electricos</t>
  </si>
  <si>
    <t>Edgar Moises Hernández Fernández</t>
  </si>
  <si>
    <t>Regalos, Jarciería y Plasticos</t>
  </si>
  <si>
    <t>Victoria Díaz Martínez</t>
  </si>
  <si>
    <t>Articulos de Belleza</t>
  </si>
  <si>
    <t>Superficie 7m2, superficie de tabique, piso de cemento, loza, ubicado en pasillo anexo</t>
  </si>
  <si>
    <t>Venta de Hielo, Agua en Garrafon y Raspados</t>
  </si>
  <si>
    <t>Patricia Vidal Rojas</t>
  </si>
  <si>
    <t>Superficie 11m2, techo de loza, construccion de tabique, piso de semento, cortina, ubicado pasillo anexo</t>
  </si>
  <si>
    <t>Materias Primas y Dulcería</t>
  </si>
  <si>
    <t>Daniel Perez Mundo</t>
  </si>
  <si>
    <t>Superficie 7m2, techo de loza, construcción de tabique, piso de semento, cortina, ubicado en pasillo anexo</t>
  </si>
  <si>
    <t>Articulos Deportivos, Articulos de Limpieza de Calzado</t>
  </si>
  <si>
    <t>Pablo Elias Perez Mundo</t>
  </si>
  <si>
    <t>Papelería y Librería</t>
  </si>
  <si>
    <t>María de la Paz Gutierrez Hernández</t>
  </si>
  <si>
    <t>Articulos Desechables y Farmacia</t>
  </si>
  <si>
    <t>Norma Mundo Cervantes</t>
  </si>
  <si>
    <t>Jugueteria y Ropa Hecha</t>
  </si>
  <si>
    <t>Aaron Guevara Agonizante</t>
  </si>
  <si>
    <t>CORTINA METALICA,PISO DE LOSETA,TAPANGO DE LA MINA, PASILLO SUR, SUPERFICIE 17 M2.</t>
  </si>
  <si>
    <t>CORTINA METALICA, PISO DE CEMENTO, PASILLO SUR, SUPERFICIE  8M2</t>
  </si>
  <si>
    <t>PISO DE LOSETA DE MARMOL, PAREDES DE AZULEJO, CAMARA FRIGORIFICA INTEGRADA PASILLO SUR, SUPERFICIE 11M2</t>
  </si>
  <si>
    <t>PISO Y PARED DE AZULEJO, CAMARA FRIGORIFICA INTEGRTADA, PASILLO SUR, SUPERFICIE 11M2</t>
  </si>
  <si>
    <t>DOS CORTINAS METALICAS, PISO DE LOSETA, PASILLO SUR, SUPERFIECIE 8M2</t>
  </si>
  <si>
    <t>CORTINA METALICA, PISO DE CEMENTO, PARED DE LADRILLO, PASILLO NORTE, SUPERFICIE 9M2</t>
  </si>
  <si>
    <t>CORTINA METALICA, PISO DE MARMOL, TECHO DE LAMINA GALBANIZADA, PASILLO NORTE, SUPERFICIE 10M2</t>
  </si>
  <si>
    <t>CORTINA METALICA, PISO DE CEMENTO, TAPANGO DE LAMINA METALICA, TECHO DE LAMINA GALVANIZADA, PASILLO NORTE, SUPERFICIE 10M2</t>
  </si>
  <si>
    <t>CORTINA METALICA, PISO DE CEMENTO, TECHO DE LAMINA, PASILLO NORTE, SUPERFICIE 12M2</t>
  </si>
  <si>
    <t>CORTINA METALICA, PISO DE LOSETA, TECHO DE LAMINA, PASILLO NORTE, SUPERFICIE 11M2</t>
  </si>
  <si>
    <t>CORTINA METALICA, PISO DE LOSETA, TAPANGO, TECHO DE LAMINA, PASILLO NORTE, SUPERFICIE 12 M2</t>
  </si>
  <si>
    <t>ARTICULOS ESCOLARES, PAPELERIA Y REGALOS</t>
  </si>
  <si>
    <t>DOS CORTINAS METALICA, PISO DE LOSETA, TAPANGO DE FIERRO Y TECHO DE LAMINA, PASILLO NORTE, SUPERFICIE 9M2</t>
  </si>
  <si>
    <t>DULCE FINO AGRANEL, DULCE CRISTALIZADO, CEREALES Y DULCERIA EN GENERAL Y MATERIAS PRIMAS</t>
  </si>
  <si>
    <t>CORTINA METALICA, PISO DE CEMENTO,  TECHO DE LAMINA, PASILLO NORTE, SUPERFICIE 7 M2</t>
  </si>
  <si>
    <t>ROPA HECHA, LENSERIA Y CORSETERIA</t>
  </si>
  <si>
    <t>CORTINA METALICA, TECHO DE LAMINA,  PLAFON DE ACRILICO CON MADERA, PISO DE LOSETA, PASILLO NORTE Y CENTRAL, SUPERFICIE 8M2</t>
  </si>
  <si>
    <t>REPARACIÓN VENTA DE JOYERIA Y RELOGERIA</t>
  </si>
  <si>
    <t>DOS CORTINAS METALICA, TECHO DE LAMINA, PROTECCIÓN DE MAYA METALICA, PISO DE CEMENTE, PASILLO NORTE Y CENTRAL, SUPERFICIE 8M2</t>
  </si>
  <si>
    <t>JOYERIA DE FANTASIA, JUGUETERIA, REGALOS, ART. DE PIEL, PASTICOS, ART. ELECTRONICOS, RELIGIOSOS, ROPA HECHA Y BONETERIA</t>
  </si>
  <si>
    <t>CORTINA DE ACERO, PISO DE CEMENTO, TECHO DE LAMINA GALVANIZADA, PASILLO CENTRAL, SUPERFICIE 5 M2</t>
  </si>
  <si>
    <t>ABARROTES, CREMERÍA Y VENTA DE HUEVO</t>
  </si>
  <si>
    <t>DOS CORTINAS METALICAS, PISO DE CEMENTO,  TECHO DE LAMINA,  PASILLO SUR, SUPERFICIE 13.5 M2</t>
  </si>
  <si>
    <t>TABAQUERIA, DULCERIA, BOTANAS Y MATERIAS PRIMAS, ART. PARA FIESTA Y GALLERAS</t>
  </si>
  <si>
    <t>DOS CORTINAS METALICAS, PISO DE CEMENTO, TAPANGO DE TRIPAY, CUARTO PASILLO SUR, SUPERFICIE 13.5M2</t>
  </si>
  <si>
    <t>CORTINA METALICA, PISO DE CEMENTO, TAPANGO DE MADERA, TECHO DE LAMINA, PASILLO CENTRAL, SUPERFICIE 5M2</t>
  </si>
  <si>
    <t>MERCERIA, ROPA HECHA Y REGALOS</t>
  </si>
  <si>
    <t>BONETERIA, BLANCOS Y TELAS</t>
  </si>
  <si>
    <t>CORTINA METALICA, PISO DE LOSETA,  CUARTO PASILLO CENTRAL, SUPERFICIE 5M2</t>
  </si>
  <si>
    <t>MERCERIA Y TELAS EN GENERAL</t>
  </si>
  <si>
    <t>DOS CORTINAS METALICA, PISO DE CEMENTO,  TECHO DE LAMINA, PASILLO CENTRAL, SUPERFICIE 9M2</t>
  </si>
  <si>
    <t>BONETERIA, ROPA HECHA Y TELAS</t>
  </si>
  <si>
    <t>CORTINA METALICA, PISO DE CEMENTO, TECHO DE LAMINA, PASILLO NORTE, SUPERFICIE 4M2</t>
  </si>
  <si>
    <t>TELAS, MERCERIA Y ARTESANIAS</t>
  </si>
  <si>
    <t>CORTINA METALICA, PISO DE CEMENTO, CUARTO PASILLO CENTRO, SUPERFICIE 5M2</t>
  </si>
  <si>
    <t>BONETERIA</t>
  </si>
  <si>
    <t>CORTINA METALICA, PISO DE CEMENTO, TECHO DE MALLA METALICA, TERCER PASILLO NORTE, SUPERFICIE 4M2</t>
  </si>
  <si>
    <t>TALABARTERIA Y JUGUETERIA</t>
  </si>
  <si>
    <t>PERFUMERIA, REGALOS Y ART. DE NOVIA</t>
  </si>
  <si>
    <t>CORTINA METALICA, PISO DE LOSETA, TAPANGO DE MADERA Y MALLA, PASILLO NORTE Y CENTRAL, SUPERFICIE 4 M2</t>
  </si>
  <si>
    <t>CORTINA METALICA, PISO DE LOSETA, TAPANGO, PAREDES Y TECHO DE LAMINA, PASILLO NORTE Y CENTRAL, SUPERFICIE 4M2</t>
  </si>
  <si>
    <t>ARREGLOS FLORALES, ARTESANIAS Y REGALOS</t>
  </si>
  <si>
    <t>DOS CORTINAS METALICAS, PISO DE CEMENTO, TAPANGO DE MADERA, TERCER PASILLO CENTRAL, SUPERFICIE 4M2</t>
  </si>
  <si>
    <t>ACUARIO, VENTA DE ACCESORIOS Y JUGUETES</t>
  </si>
  <si>
    <t>DOS CORTINAS METALICAS, PISO DE LOSETA, PASILLO CENTRAL, SUPERFICIE 7M2</t>
  </si>
  <si>
    <t>ARTICULOS DE PLASTICO,  HULES, JUGUETERIA, JARCIERIA, CRISTALERIA, CERAMICA, FLORES ARTIFICIALES Y ART. ELECTRODOMESTICOS</t>
  </si>
  <si>
    <t>CORTINA METALICA, PISO DE CEMENTO, TAPANGO, TECHO DE LAMINA DE FIERRO, TERCER PASILLO, SUPERFICIE 5M</t>
  </si>
  <si>
    <t>BONETERIA Y ROPA HECHA EN GENERAL</t>
  </si>
  <si>
    <t>DOS CORTINAS METALICAS, PISO DE LOSETA, TAPANGO DE ESTRUCTURA, TECHO DE LAMINA METALICA, PASILLO SUR, SUPERFICIE 4M2</t>
  </si>
  <si>
    <t>RELOJERIA, JOYERIA FINA Y DE FANTASIA</t>
  </si>
  <si>
    <t>PISO DE CEMENTO, PAREDES DE GRANITO, PLANCHA DE CONCRETO, CUBIERTO DE LOSETA, VITRINA FIJA, PASILLO SUR, SUPERFICIE 5M2</t>
  </si>
  <si>
    <t>VISCERAS COCIDAS Y CRUDAS</t>
  </si>
  <si>
    <t>PAN</t>
  </si>
  <si>
    <t xml:space="preserve">VISCERAS </t>
  </si>
  <si>
    <t>PISO DE CEMENTO, PAREDES DE GRANITO, PLANCHA DE CONCRETO, CUBIERTO DE LOSETA, VITRINA FIJA, PASILLO SUR,            SUPERFICIE 5M2</t>
  </si>
  <si>
    <t>PISO DE CEMENTO, PLANCHA  Y PAREDES CUBIERTAS DE AZULELJO, PASILLLO SUR, SUPERFICIE 5M2</t>
  </si>
  <si>
    <t>PISO DE CEMENTO, ESTRUCTURA TABULAR, PLANCHA DE CONCRETO FORRADA DE AZULEJO, PASILLO SUR, SUPERFICIE 5M2</t>
  </si>
  <si>
    <t>PISO DE CEMENTO, ESTRUCTURA TUBULAR, PAREDES DE GRANITO, PASILLO SUR, SUPERFICIE  5M2</t>
  </si>
  <si>
    <t>PISO DE CEMENTO, PLANCHA Y PAREDES DE GRANITO, PASILLO SUR, SUPRFICIE  4M2</t>
  </si>
  <si>
    <t>MEDIAS PAREDES DE LADRILLO, PISO DE CEMENTO, TERCER PASILLO SUR, SUPERFICIE 4</t>
  </si>
  <si>
    <t>DOS CORTINAS DE ACERO, PISO DE LOSETA, TECHO DE LAMINA, MEDIAS BARDAS DE GRANITO CUBIERTO AZULEJO, PASILLO SUR, SUPERFICIE  6M2.</t>
  </si>
  <si>
    <t>JUGOS, LICUADOS,ESKIMOS, AGUAS GASEOSAS, COKTEL DE FRUTAS Y YOGURTH PREPARADO Y TORTAS</t>
  </si>
  <si>
    <t>CHILES SECOS Y MOLES EN PASTA, ABARROTES</t>
  </si>
  <si>
    <t xml:space="preserve">CARNICERIA </t>
  </si>
  <si>
    <t>DOS CORTINAS METALICAS, MEDIAS PAREDES DE GRANITO, PROTECCIÓN DE MALLA METALICA, 2DO. PASILLO CENTRAL, SUPERFICIE  4M2</t>
  </si>
  <si>
    <t>DOS CORTINAS METALICAS, PISO DE CEMENTO, TECHO DE LAMINA, MALLA DE METAL,  TRES MEDIAS BARDAS DE GRANITO, 2DO. PASILLO SUR, SUPERFICIE 8M2.</t>
  </si>
  <si>
    <t>PISO DE CEMENTO,  TRES MEDIAS BARDAS FORRADAS DE GRANITO</t>
  </si>
  <si>
    <t>TECHO DE ALAMBADO CON CORINA UBICADO EN LA ESQUINA NORESTE ENTRANDO POR LA CALLE DE TIBURON</t>
  </si>
  <si>
    <t>TECHO DE LAMINA Y CORTINA UBICADO EN LA ESQUINA NORESTE ENTRNDO POR LA CALLE DE TIBURON</t>
  </si>
  <si>
    <t>TECHO DE LAMINA CON CORTINA UBICADO EN LA PARED OESTE ENTRANDO POR LA CALLE DE TIBURON</t>
  </si>
  <si>
    <t>ROPA HECHA Y BONETERIA</t>
  </si>
  <si>
    <t>ORTIZ MEDINA GUADALUPE</t>
  </si>
  <si>
    <t>ROPA HECHA, BONETERIA Y BLANCOS</t>
  </si>
  <si>
    <t>ORTIZ MEDINA ORALIA</t>
  </si>
  <si>
    <t>TECHO DE LAMINA CON CORTINA UBICADO EN LA ESQUINA SUROESTE ENTRANDO POR LA CALLE DE TIBURON</t>
  </si>
  <si>
    <t>TELAS, ROPA HECHA EN GENERAL Y BONETERIA</t>
  </si>
  <si>
    <t>ROPA EN GENERAL</t>
  </si>
  <si>
    <t>HERNANDEZ SOLIS MAURICIO</t>
  </si>
  <si>
    <t>TECHO DE LAMINA DE ASBESTO Y CORTINA UBICADO EN LA ESQUINA SUROESTE ENTRANDO POR LA CALLE DE TIBURON</t>
  </si>
  <si>
    <t xml:space="preserve">ABARROTES </t>
  </si>
  <si>
    <t>ROSALES AVILA MARIA DEL SOCORRO</t>
  </si>
  <si>
    <t>FRUTAS Y LEGUBRES</t>
  </si>
  <si>
    <t>CHAVARRIA CORTES PORFIRIO</t>
  </si>
  <si>
    <t>ROSAS ESPINOZA SILVIA</t>
  </si>
  <si>
    <t>TECHO DE LAMINA DE ASBESTO Y CORTINA UBICADO EN LA ESQUINA SURENTRANDO POR LA CALLE DE TIBURON</t>
  </si>
  <si>
    <t>MERCERIA</t>
  </si>
  <si>
    <t>ROSALES TLACOMILCO SOFIA</t>
  </si>
  <si>
    <t>FLORES ARREGLOS Y PLANTAS NATURALES</t>
  </si>
  <si>
    <t>FLORES SANTIAGO PEDRO</t>
  </si>
  <si>
    <t>TECHO DE LAMINA DE PLASTICO Y CORTINA UBICADO EN LA PARED SUR ENTRANDO POR LA CALLE DE TIBURON</t>
  </si>
  <si>
    <t>CALZADO, CHAMARRAS Y ARTICULOS DE PIEL</t>
  </si>
  <si>
    <t>CASTELLANOS FLORES YENNY</t>
  </si>
  <si>
    <t>JOYERIA DE FANTASIA, REGALOS Y PERFUMERIA</t>
  </si>
  <si>
    <t>SANCHEZ ARELLANO IRMA</t>
  </si>
  <si>
    <t>TECHO DE LAMINA DE ASBESTO Y CORTINA UBICADO EN LA PARED SUR ENTRANDO POR LA CALLE DE TIBURON</t>
  </si>
  <si>
    <t>PERFUMERIA, JOYERIA DE FANTASIA T PAÑALES DESECHABLES</t>
  </si>
  <si>
    <t>LOPEZ GARCIA TAIDE</t>
  </si>
  <si>
    <t>PESCADO FRESCO Y MARISCOS</t>
  </si>
  <si>
    <t>ROMAN PROCAYO MARIA DEL SOCORRO</t>
  </si>
  <si>
    <t>SEMILLAS, CHILES SECOS Y MOLES EN PASTA</t>
  </si>
  <si>
    <t>DURAN DE LA CRUZ MARIA DEL CARMEN</t>
  </si>
  <si>
    <t>JARSERIA</t>
  </si>
  <si>
    <t>LOSA Y CORTINAS UBICADO EN LA PARED SUR ENTRANDO POR LA CALLE DE TIBURON</t>
  </si>
  <si>
    <t>MARISCOS PREPARADOS Y PESCADOS</t>
  </si>
  <si>
    <t>SANDOVAL ROMO ENRIQUE</t>
  </si>
  <si>
    <t>TECHO DE LAMINA DE ASBESTO SIN CORTINA UBICADO EN LA PARED SUR ENTRANDO POR LA CALLE DE TIBURON</t>
  </si>
  <si>
    <t xml:space="preserve">CALZADO </t>
  </si>
  <si>
    <t>SERRATO IRIARTE MARIA TERESA</t>
  </si>
  <si>
    <t>BONETERIA Y MERCERIA</t>
  </si>
  <si>
    <t>BARON HERNANDEZ MARICELA</t>
  </si>
  <si>
    <t>ABARROTES</t>
  </si>
  <si>
    <t>IRIARTE LEON MACARIA</t>
  </si>
  <si>
    <t>TECHO DE LOSA Y CORTINA HUBICADO EN LA PARED ESTE ENTRANDO POR LA CALLE DE TIBURON</t>
  </si>
  <si>
    <t>DULCERIA GALLETAS Y REFRESCOS EMBOTELLADOS</t>
  </si>
  <si>
    <t>TECHO DE LAMINA DE ASBESTO Y CORTINA UBICADO EN LA PARED ESTE ENTRANDO POR LA CALLE DE TIBURON</t>
  </si>
  <si>
    <t>PAPELERIA Y JUGUETERIA</t>
  </si>
  <si>
    <t>SALINAS MIGUEL MARIA ELENA</t>
  </si>
  <si>
    <t>ANTOJITOS MEXICANOS Y COCINA</t>
  </si>
  <si>
    <t>CASTRO NARES MARIA DE JESUS</t>
  </si>
  <si>
    <t>CRISTALERIA Y ARTICULOS PARA EL HOGAR</t>
  </si>
  <si>
    <t>ALARCON NUÑEZ ENEDINA</t>
  </si>
  <si>
    <t>TECHO DE LAMINA  DE ASBESTO Y CORTINA UBICADO EN LA ESQUINA NORESTE ENTRANDO POR LA CALLE TIBURON</t>
  </si>
  <si>
    <t>SUAREZ RAMIREZ JOSE LUIS</t>
  </si>
  <si>
    <t>CHILES SECOS, MOLE E PASTA, ABARROTES, SEMILLAS, CREMERIA Y CALCHICHONERIA</t>
  </si>
  <si>
    <t>MESA RETANA ROSA</t>
  </si>
  <si>
    <t>TECHO DE LAMINA DE ASBESTO SIN CORTINA UBICADO EN LA ESQUINA NORESTE ENTRANDO POR LA CALLE DE TIBURON</t>
  </si>
  <si>
    <t>VENTA DE PROSUCTOS NATURISTAS</t>
  </si>
  <si>
    <t>NAREZ GARCIA MARIA DOLORES</t>
  </si>
  <si>
    <t>TECHO DE LOSA Y CORTINA UBICADO EN LA ESQUINA NORESTE ENTRANDO POR LA CALLE DE TIBURON</t>
  </si>
  <si>
    <t>ROPA HECHA EN GENERAL</t>
  </si>
  <si>
    <t>CASTRO VERA MARIA JUANA</t>
  </si>
  <si>
    <t>TECHO DE LOSA Y CORTINA UBICADO EN LA PARED NORTE ENTRANDO POR LA CALLE DE TIBURON</t>
  </si>
  <si>
    <t>CRISTALERIA , LOSA, ARTICULOS ELECTRODOMESTICOS Y FLORES DE HORNATO</t>
  </si>
  <si>
    <t>TLAPALERIA Y ARTICULOS DE PLOMERIA</t>
  </si>
  <si>
    <t>MORALES TENORIO PAUL</t>
  </si>
  <si>
    <t>REPARACION Y VENTA DE ARTICULOS PARA EL HOGAR CON VENTA DE REFACCIONES Y CERRAJERIA</t>
  </si>
  <si>
    <t>BAUTISTA CRUZ RODOLFO</t>
  </si>
  <si>
    <t>TELAS, MERCERI Y HULES</t>
  </si>
  <si>
    <t>BENITEZ BUENO JUANA</t>
  </si>
  <si>
    <t>NEVERIA, PALETERIA Y YGURT PREPARADO</t>
  </si>
  <si>
    <t>TERRAZAS ANTONIO</t>
  </si>
  <si>
    <t>PALETERIA Y NEVERIA</t>
  </si>
  <si>
    <t>VEGA ROMERO ADELA</t>
  </si>
  <si>
    <t>TOCINERIA, FRITURA Y CARNICERIA</t>
  </si>
  <si>
    <t>GALINDO GALICIA MOISES</t>
  </si>
  <si>
    <t>TOCINERIA Y CARNICERIA</t>
  </si>
  <si>
    <t>GUTIERREZ EVANGELISTA JUANA</t>
  </si>
  <si>
    <t>GRACIA REY ANTONIO</t>
  </si>
  <si>
    <t>MATERIAS PRIMAS, MOLES EN PASTA Y ABARROTES</t>
  </si>
  <si>
    <t>MARTINEZ NUÑEZ MARIA ISABEL</t>
  </si>
  <si>
    <t>ROPA HECHA EN GENERAL, PERFUMERIA Y ARTICULOS DE PIEL</t>
  </si>
  <si>
    <t>VARGAS JULIO</t>
  </si>
  <si>
    <t>TECHO DE LOSA Y CORTANA UBUCADO EN LOS LOCALES CENTRALES DE LA ESQUINA NORESTE ENTRANDO POR LA CALLE DE TIBURON</t>
  </si>
  <si>
    <t>VICERAS</t>
  </si>
  <si>
    <t>HERNANDEZ CABALLERO FLORENTINO</t>
  </si>
  <si>
    <t>TECHO DE LAMINA DE PLASTICO Y CORTINA UBICADO EN LOS LOCALES CENTRALES DE LA ESQUINA NORESTE ENTRANDO POR LA CALLE DE TIBURON</t>
  </si>
  <si>
    <t>FRUTAS, LEGUMBRES, FRUTA REBANADA Y NOPALES REBANADOS</t>
  </si>
  <si>
    <t>SALOMON MIGUEL ANDRES</t>
  </si>
  <si>
    <t>MARTINEZ NUÑEZ AMALIA</t>
  </si>
  <si>
    <t>TECHO DE LAMINA DE ASBESTO Y CORTINA UBICADO EN LOS LOCALES CENTRALES DE LA ESQUINA NOROESTE ENTRANDO POR LA CALLE DE TIBURON</t>
  </si>
  <si>
    <t>ALFARERIA, CERAMICA, TIERRA PARA PLANTAS, ARTESANIAS Y CRISTALERIA</t>
  </si>
  <si>
    <t>TECHO DE LOSA Y CORTINA UBICADO EN LOS LOCALES CENTRALES DE LA ESQUINA NORESTE ENTRANDO POR LA CALLE DE TIBURON</t>
  </si>
  <si>
    <t>CARDOSO SUAREZ MARIA DEL CARMEN</t>
  </si>
  <si>
    <t>COCKTELES DE FRUTA Y VENTA DE TORTAS</t>
  </si>
  <si>
    <t>TREJO TORRES MARIA CRISTINA</t>
  </si>
  <si>
    <t>GONZALEZ TREJO BENJAMIN</t>
  </si>
  <si>
    <t>JUGOS, LICUADOS, TORTAS, ESQUIMOS Y YOGURT</t>
  </si>
  <si>
    <t>JUGOS, LICUADOS, TORTAS, REFRESCOS EMBOTELLADOS, GELATINAS Y COCKTELES DE FRUTA</t>
  </si>
  <si>
    <t>SIN TECHO Y CORTINA UBICADO EN LOS LOCALES CENTRALES DE LA ESQUINA NORESTE ENTRANDO POR LA CALLE TIBURON</t>
  </si>
  <si>
    <t>HUEVO, POLLO PARTIDO Y ROSTICERIA</t>
  </si>
  <si>
    <t>GUTIERREZ ZEA MARIA TERESA</t>
  </si>
  <si>
    <t>TECHO DE LAMINA DE ACERO Y CORTINA UBICADO EN LOS LOCALES CENTRALES NORESTE ENTRANDO POR LA CALLE DE TIBURON</t>
  </si>
  <si>
    <t>VARGAS SALINAS JAVIER</t>
  </si>
  <si>
    <t>TECHO DE LAMINA DE ASBESTO Y CORTINA UBICADO EN LOS LOALES CENTRALES DE LA ESQUINA NORESTE ENTRANDO POR LA CALLE TIBURON</t>
  </si>
  <si>
    <t>SASTRERIA</t>
  </si>
  <si>
    <t>JACINTO JACINTO PATRICIA</t>
  </si>
  <si>
    <t>TECHO DE LAMINA DE ASBESTO Y CORINA UBICADO EN LOS LOCALES CENTRALES DE LA ESQUINA NORESTE ENTRANDO POR LA CALLE TIBURON</t>
  </si>
  <si>
    <t>BONETERIA Y UNIFORMES</t>
  </si>
  <si>
    <t>DULCES, TABAQUERIA Y MATERIA PRIMAS</t>
  </si>
  <si>
    <t>PEREZ GAITAN CLARA ELENA</t>
  </si>
  <si>
    <t>BONETERIA Y ROPA</t>
  </si>
  <si>
    <t>VAZQUEZ GARRIDO ENRIQUE</t>
  </si>
  <si>
    <t>TECHOD E LAMINA DE ASBESTO SIN CORTINA UBICADO EN LOS LOCALES CENTRALES DE LA ESQUINA NORESTE ENTRANDO POR LA CALLE TIBURON</t>
  </si>
  <si>
    <t>SANDOVAL LOPEZ ARMANDO</t>
  </si>
  <si>
    <t>TECHO DE LAMINA DE ASBESTO SIN CORTINA UBICADO EN LOS LOCALES CENTRALES DE LA ESQUINA NORESTE ENTRANDO POR LA CALLE TIBURON</t>
  </si>
  <si>
    <t>ARTICULOS PARA EL HOGAR Y CRISTALERIA</t>
  </si>
  <si>
    <t>PEREZ CRUZ OFELIA</t>
  </si>
  <si>
    <t>ZAPATERIA, ARTICULOS PARA EL DEPORTE, MOCHILAS Y BOLSAS PARA DAMA</t>
  </si>
  <si>
    <t>LEDESMA SANDOVAL MARIA DE JESUS</t>
  </si>
  <si>
    <t>PALTAS, FLORES, HERBOLARIA, ARTESANIAS, RECUERDOS PARA XV AÑOS, BODAS Y PRIMERAS COMUNIONES</t>
  </si>
  <si>
    <t>SIN TECHO Y SIN CORTINA UBICADO EN LOS LOCALES CENTRALES DE LAS ESQUINA NORESTE ENTRANDO POR LA CALLE DE TIBURON</t>
  </si>
  <si>
    <t>FRUTAS Y LEGUMBRES, FRUTA REBANADA Y VENTA DE NOPALES Y DERIVADOS</t>
  </si>
  <si>
    <t>CRUZ ROMERO JULIA MARIA</t>
  </si>
  <si>
    <t xml:space="preserve">FRUTAS Y LEGUMBRES </t>
  </si>
  <si>
    <t>SIN TECHO Y SIN CORTINA UBICADO EN LOS LOCALES CENTRALES OESTE ENTRANDO POR LA CALLE TIBURON</t>
  </si>
  <si>
    <t>ROSALES AVILA MARIA ROSA</t>
  </si>
  <si>
    <t>AVILA DE LA CRUZ LUCINA</t>
  </si>
  <si>
    <t>ARTICULOS RELIGIOSOS</t>
  </si>
  <si>
    <t>TELAS BLANCOS Y ROPA HECHA</t>
  </si>
  <si>
    <t>CRUZ CRUZ ANTONIO</t>
  </si>
  <si>
    <t>TECHO DE LAMINA DE ACERO Y CORTINAS UBICADO EN LOS LOCALES CENTRALES OESTE ENTRANDO POR LA CALLE TIBURON</t>
  </si>
  <si>
    <t>ARTESANIA, MUEBLERIA Y ARTICULOS PARA EL HOGAR</t>
  </si>
  <si>
    <t>SANDOVAL PEREZ BERTHA</t>
  </si>
  <si>
    <t>JUGUETERIA, JOYERIA DE FANTASIA, PERFUMERIA Y PAÑALES DESECHABLES</t>
  </si>
  <si>
    <t>SANDOVAL PEREZ MARIA DE LOS ANGELES</t>
  </si>
  <si>
    <t>TECHO DE LAMINA DE ASBESTO SIN CORTINAS Y CON PUERTA UBICADO EN LOS LOCALES CENTRALES ESTE ENTRANDO POR LA CALLE TIBURON</t>
  </si>
  <si>
    <t>COCINA ANTOJITOS MEXICANOS Y REFRESCOS</t>
  </si>
  <si>
    <t>DURAN DE LA CRUZ ROSA</t>
  </si>
  <si>
    <t>TECHO DE LAMINA DE ASBESTO Y CORTINAS UBICADO EN LOS LOCALES CENTRALES ESTE ENTRANDO POR LA CALLE TIBURON</t>
  </si>
  <si>
    <t>MARTINEZ DURAN MARIA DEL CARMEN</t>
  </si>
  <si>
    <t>JARCERIA Y PLSTICOS PARA EL HOGAR</t>
  </si>
  <si>
    <t>GASPAR SEGURA ERIKA</t>
  </si>
  <si>
    <t>RODRIGUEZ DE HERNANDEZ DOLORES</t>
  </si>
  <si>
    <t>CORCETERIA Y BONETERIA</t>
  </si>
  <si>
    <t>RICO RANGEL RAFAEL</t>
  </si>
  <si>
    <t>TECHO DE LAMINA DE ASBESTO SIN CORTINA Y PUERTA UBICADO EN LOS LOCALES CENTRALES ESTE ENTRANDO POR LA CALLE TIBURON</t>
  </si>
  <si>
    <t>COCINA, ANTOJITOS MEXICANOS Y REFRESCOS</t>
  </si>
  <si>
    <t>TECHO DE LAMINA DE PLASTICO Y CORTINAS UBICADO EN LOS LOCALES CENTRALES OESTE ENTRANDO POR LA CALLE TIBURON</t>
  </si>
  <si>
    <t>JUGOS, LICUADOS Y GELATINAS</t>
  </si>
  <si>
    <t>MARTINEZ NUÑEZ FELIPE</t>
  </si>
  <si>
    <t>SIN TECO Y CORTINAS UBUCADO EN LOS LOCALES CENTRALES OESTE ENTRANDO POR LA CALLE TIBURON</t>
  </si>
  <si>
    <t>CRUZ RODRIGUEZ MARIA DE LOURDES</t>
  </si>
  <si>
    <t>TECHO DE LAMINA DE ASBESTO Y CORTINAS UBICADO EN LOS LOCALES CENTRALES OESTE ENTRANDO POR LA CALLE TIBURON</t>
  </si>
  <si>
    <t>REYES GONZALEZ JESUS</t>
  </si>
  <si>
    <t>TABAQUERIA Y DULCES</t>
  </si>
  <si>
    <t>VAZQUEZ MENDOZA JUANA</t>
  </si>
  <si>
    <t>CHILES SECOS, MOLE EN PASTA Y SEMILLAS</t>
  </si>
  <si>
    <t>VAZQUEZ MENDOZA RUBEN</t>
  </si>
  <si>
    <t>CHILES SECOS, MOLE EN PASTA, NOPALES, DERIVADOS Y SEMILLAS</t>
  </si>
  <si>
    <t>PRODUCTOS NATURISTAS  Y PRODUSCTOS ELABORADOS</t>
  </si>
  <si>
    <t>TECHO DE LAMINA DE PLASTICO Y CORTINAS UBICADO EN LOS LOCALES CENTRALES DE LA ESQUINA SUROESTE ENTRANDO POR LA CALLE DE TIBURON</t>
  </si>
  <si>
    <t>SALCHICHONERIA, ABARROTES Y CREMERIA</t>
  </si>
  <si>
    <t>RAMIREZ CHAVARRIA JUANA ENRIQUETA</t>
  </si>
  <si>
    <t>TECHO DE LAMINA DE PLASTICO Y CORTINAS UBICADO EN LOS LOCALES CENTALES DE LA ESQUINA SUROESTE ENTRANDO POR LA CALLE TIBURON</t>
  </si>
  <si>
    <t>TECHO DE LAMINA DE ASBESTO Y CORTINAS UBICADO EN LOS LOCALES CENTRALES DE LA ESQUINA SUROESTE ENTRANDO POR LA CALLE TIBURON</t>
  </si>
  <si>
    <t>CAFETERIA</t>
  </si>
  <si>
    <t>COSTES CAMPOS PEDRO</t>
  </si>
  <si>
    <t>CALZADO, ARTICULOS PARA DEPORTES, JUGUETES Y PLASTICOS</t>
  </si>
  <si>
    <t>SIN TECHO CON PUERTA DE FIERRO UBICADO EN LOS LOCALES CENTRALES DE LA ESQUINA SORESTE ENTRANDO POR LA CALLE TIBURON</t>
  </si>
  <si>
    <t>GALICIA ALVARADO MARCO ANTONIO</t>
  </si>
  <si>
    <t>OLIVOS CRUZ ARACELI</t>
  </si>
  <si>
    <t>FORRAJES MATERIA PRIMAS Y DULCERIA</t>
  </si>
  <si>
    <t>CORONA NAVARRO GUADALUPE</t>
  </si>
  <si>
    <t>ANTOJITOS MEXICANOS, CARNITAS Y REFRESCOS</t>
  </si>
  <si>
    <t>GOMEZ RANGEL LUIS</t>
  </si>
  <si>
    <t>PAPELERIA, JOYERIA DE FANTSIA, REGALOS Y PERFUMERIA</t>
  </si>
  <si>
    <t>PINEDA VELAZQUEZ ANA MARIA</t>
  </si>
  <si>
    <t>MORALES PINEDA ANA HERENDI</t>
  </si>
  <si>
    <t>BLANCOS EN GENERAL</t>
  </si>
  <si>
    <t>TECHO DE LAMINAS DE ASBESTO Y CORTINAS UBICADO EN LOS LOCALES CENTALES DE LA ESQUINA SURESTE ENTRANDO POR LA CALLE TIBURON</t>
  </si>
  <si>
    <t>VELAZQUEZ DE LA ROSA JOSE LUIS</t>
  </si>
  <si>
    <t>TECHO DE LAMINA DE ACERO Y CORTINAS UBICADO EN LOS LOCALES CENTRALES ESQUINA SURESTE ENTRANDO POR LA CALLE TIBURON</t>
  </si>
  <si>
    <t>ABARROTES, ESPECIES EN PASTA, JARABE PARA AGUA, FRITURAS DE HARINA Y HOJAS PARA TAMAL</t>
  </si>
  <si>
    <t>DELGADO HURTADO ROBERTO LUCIO</t>
  </si>
  <si>
    <t>TECHO DE LAMINA  DE ASBESTO Y CORTINA UBICADO EN  LOS LOCALES CENTRALES DE LA ESQUINA SURESTE ENTRANDO POR LA CALLE TIBURON</t>
  </si>
  <si>
    <t>VAZQUEZ GALICIA JOSE GONZALO</t>
  </si>
  <si>
    <t>OSTIONERIA Y PESCADERIA</t>
  </si>
  <si>
    <t>SANDOVAL PEREZ JESUS</t>
  </si>
  <si>
    <t xml:space="preserve">ZAPATERIA </t>
  </si>
  <si>
    <t>FLORES RUIZ OCTAVIO CESAR</t>
  </si>
  <si>
    <t>DISCOS JUGUETES Y ENVOLTURAS PARA REGALO</t>
  </si>
  <si>
    <t>ACUARIO Y ALIMENTOS PARA MASCOTAS</t>
  </si>
  <si>
    <t>ANDRADE AVILA JUANA</t>
  </si>
  <si>
    <t>SIN TECHO Y CORTINAS UBICADO EN LOS LOCALES CENTALES DE LA ESQUINA SUROESTE ENTRANDO POR LA CALLE TOBURON</t>
  </si>
  <si>
    <t>COMEDOR, ANTOJITOS Y REFRESCOS</t>
  </si>
  <si>
    <t>GOMEZ SAMUDIO MARIA DOLORES</t>
  </si>
  <si>
    <t>TECHO DE LAMINA DE ASBESTO Y CORTINAS UBICADO EN LOS LOCALES CENTALES DE  LA ESQUINA SUROESTE ENTRANDO POR LA CALLE TIBURON</t>
  </si>
  <si>
    <t>ROPA HECHA EN GENERAL, BONETERIA Y LENCERIA</t>
  </si>
  <si>
    <t>CRUZ GONZLAEZ TOMASA</t>
  </si>
  <si>
    <t>TECHO DE LAMINA DE ASBESTO Y CORTINAS UBICADO EN LA ESQUINA NORESTE ENTRANDO POR LA CALLE TIBURON</t>
  </si>
  <si>
    <t>REPARACION DE CALZADO Y VENTA DE ARTICULOS PARA EL CALZADO</t>
  </si>
  <si>
    <t>SANDOVAL CASTRO JESUS</t>
  </si>
  <si>
    <t>TECHO DE LOSA Y CORTINA UBICADO EN LOS LOCALES CENTRALES DE LA ESQUINA SUROESTE ENTRANDO POR LA CALLE TIBURON</t>
  </si>
  <si>
    <t>TECHO DE LOSA Y CORTINAS UBICADO EN LSO LOCALES CENTRALES DE LA ESQUINA SURESTE ENTRANDO POR LA CALLE TIBURON</t>
  </si>
  <si>
    <t>SALIDA ORIENTE TECHO DE CONCRETO, PISO, CORTINAS AMBOS LADOS</t>
  </si>
  <si>
    <t>GUADALUPE IRMA GUTIERREZ TORRES</t>
  </si>
  <si>
    <t>LADO ORIENTE TECO DE CONCRETO, PLANCHA, CORTINA DE FRENTE</t>
  </si>
  <si>
    <t>COMIDA, ANTOJITOS MEXICANOS Y REFRESCOS EMBOTELLADOS</t>
  </si>
  <si>
    <t>RAMONA JULIANITA GOMEZ VALDEZ</t>
  </si>
  <si>
    <t>LADO  ORIENTE TECHO DE CONCRETO Y PLANCHA CORTINA DE FRENTE</t>
  </si>
  <si>
    <t>JOSE FRANCISCO ORTEGA VAZQUEZ</t>
  </si>
  <si>
    <t>LADO ORIENTE TECO DE CONCRETO, PLANCHA, SIN CORTINA</t>
  </si>
  <si>
    <t>ANTOJITOS MEXICANOS, COMIDA Y REFRESCOS EMBOTELLADOS</t>
  </si>
  <si>
    <t>GENOVEVA VAZQUEZ JUAREZ</t>
  </si>
  <si>
    <t>LADO ORIENTE JUNTO A LA ENTRADA, SIN TECHO, DOS CORTINAS Y PLANCHA</t>
  </si>
  <si>
    <t>MARIA DENOVA REYES</t>
  </si>
  <si>
    <t>LADO ORIENTE JUNTO A LA ENTRADA LADO DERECHO, PISO,UN CANCEL A LADO Y PLANCHA</t>
  </si>
  <si>
    <t>DOLORES GARCIA MORALES</t>
  </si>
  <si>
    <t>LADO ORIENTE, PISO AZULEJO Y PLANCHA</t>
  </si>
  <si>
    <t>BENJAMIN AGUILAR GARCIA</t>
  </si>
  <si>
    <t>LADO ORIENTE, PISO, PLANCHA, CORTINA DE FRENTE</t>
  </si>
  <si>
    <t>LADO ORIENTE TECHO DE BOVEDA, CORTINA DE FRENTE Y AL COSTADO CANCEL, PLANCHA PISO DE AZULEJO</t>
  </si>
  <si>
    <t>LADO ORIENTE, TECHO LAMINA DE FIERRO, PLANCHA Y PISO</t>
  </si>
  <si>
    <t>RODOLFO GARACIA BECERRIL</t>
  </si>
  <si>
    <t>LADO NORTE TECHO DE CONCCRETO PISO DE AZULEJO CORTINA DE FRENTE</t>
  </si>
  <si>
    <t>LUCINA GARCIA HERNANDEZ</t>
  </si>
  <si>
    <t>LADO NORTE TECHO LOSA, PISO AZULEJO, CORTINAS</t>
  </si>
  <si>
    <t>CREMERIA, SALCHICHONERIA, ABARROTES Y HUEBO</t>
  </si>
  <si>
    <t>JOSE MANUEL REYES GARCIA</t>
  </si>
  <si>
    <t>LADO NORTE, TECHO DE LOSA, PISO DE AZULEJO, CORTINA DE FRENTE</t>
  </si>
  <si>
    <t>ABARROTES, CREMERIA, SALCHICHONERIA, HUEVO Y MATERIAS PRIMAS</t>
  </si>
  <si>
    <t>NATIVIDAD AYALA VALENCIA</t>
  </si>
  <si>
    <t>LADO NORTE TECHO DE LOZA, PISO DE AZULEJO, CORTINAS DE FRENTE</t>
  </si>
  <si>
    <t>ABARROTES, SEMILLAS, HUEVO Y CHILES SECOS</t>
  </si>
  <si>
    <t>JACOB AYALA BARCENAS</t>
  </si>
  <si>
    <t>OSVALDO RETANA GUTIERREZ</t>
  </si>
  <si>
    <t>LADO NORTE CON SALIDA AL PONIENTE, TECHO DE CONCRETO, PISO DE AZULEJO, CORTINA DE FRENTE REJA AL COSTADO</t>
  </si>
  <si>
    <t>JOSE JUAN CHAVEZ GARCIA</t>
  </si>
  <si>
    <t>LADO PONIENTE, 2 CORTINAS, TECHA DE LAMINA DE FIERRO, PLANCHA</t>
  </si>
  <si>
    <t>JOSEFINA FRANCISCA GUTIERREZ TORRES</t>
  </si>
  <si>
    <t>LADO ORIENTE, TECHO DE LAMINA, PISO, PLANCHA, CORTINA DE FRENTE</t>
  </si>
  <si>
    <t>PRODUCTOS NATURISTAS, MISTICOS Y REFRESCOS</t>
  </si>
  <si>
    <t>CARLOS GARICA FLORES</t>
  </si>
  <si>
    <t>LADO ORIENTE, PISO  PLANCHA</t>
  </si>
  <si>
    <t>DEMETRIA LOPEZ MARTINEZ</t>
  </si>
  <si>
    <t>LADO ORIENTE, TECHO DE LAMINA, PISO, CORTINA DE FRENTE</t>
  </si>
  <si>
    <t>PLATERIA</t>
  </si>
  <si>
    <t>IGNACIO RAMIREZ SAMANO</t>
  </si>
  <si>
    <t>LADO ORIENTE, TECHO DE LAMINA, PISO DE AZULEJO, CORTINAS DE FRENTE</t>
  </si>
  <si>
    <t>JORGE MUNGUIA ROMERO</t>
  </si>
  <si>
    <t>ENRIQUE MUNGUIA ROMERO</t>
  </si>
  <si>
    <t>LADO ORIENTE, TECHO DE CONCRETO, 3 CORTINAS, UNA HACIA LA CALLE FALTAFF Y 2 EN EL INTERIOR DEL MERCADO, PISO DE AZULEJO</t>
  </si>
  <si>
    <t>CARNIICERIA</t>
  </si>
  <si>
    <t>DANIEL GUILLEN AVILES</t>
  </si>
  <si>
    <t>LADO ORIENTE, TECHO DE CONCRETO, PISO 1</t>
  </si>
  <si>
    <t>TOCINERIA Y FRITURAS</t>
  </si>
  <si>
    <t>MARGARITA JAZMIN RAMIREZ CAMPOS</t>
  </si>
  <si>
    <t>LADO ORIENTE, TECHO DE CONCRETO, PISO DE LOSETA, CORTINAD E FRENTE</t>
  </si>
  <si>
    <t>JOREGE GONZALEZ CABALLERO</t>
  </si>
  <si>
    <t>LADO SUR, PISO DE AZULEJO, CORTINA</t>
  </si>
  <si>
    <t>PAÑALES DESECHABLES, CERAMICA, FLORES, ARREGLOS FLORALES Y PERFUMERIA</t>
  </si>
  <si>
    <t>MARIA DE LOS ANGELES VAZQUEZ GOMEZ</t>
  </si>
  <si>
    <t>LADO SUR TECHO DE TAPANGO DE MADERA, PISO Y 2 CORTINAS</t>
  </si>
  <si>
    <t>JARCERIA, NOVEDADES, LOZA, PLASTICO Y CRISTALES</t>
  </si>
  <si>
    <t>JOSE LOPEZ LOPEZ</t>
  </si>
  <si>
    <t>LADO SUR, TECHO DE TAPANCO DE MADERA, 2 CANCELES, UNA CORTINA POR FUERA DE LA CALLE</t>
  </si>
  <si>
    <t>MARIA CHAVEZ NUÑEZ</t>
  </si>
  <si>
    <t>LADO SUR, TECHO DE CONCRETO CON BODEGA HACIA EL MISMO, PISO DE AZULEJO, CORTINAS POR DENTRO DEL MERCADO</t>
  </si>
  <si>
    <t>JAZIEL RAFAEL RODRIGUEZ MARQUEZ</t>
  </si>
  <si>
    <t>ARMANDO RODRIGUEZ SERVIN</t>
  </si>
  <si>
    <t>DIANA PATRICIA GARCIA NOCHEBUENA</t>
  </si>
  <si>
    <t>LADO SUR Y ORIENTE, TECHO DE CONCRETO, 3 CORTINAS, 2 POR DENTRO, UNO POR FUERA, PLANCHA Y PISO DE AZULEJO</t>
  </si>
  <si>
    <t>LADO SUR ORIENTE, TECHO DE CONCRETO CON BODEGA HACIA EL MISMO, PISO DE AZULEJO, UNA CORTINA Y CANCEL</t>
  </si>
  <si>
    <t>ROPA HECHA EN GENERAL ARTICULOS PARA DEPORTES</t>
  </si>
  <si>
    <t>VICTOR MARES ESCANDON</t>
  </si>
  <si>
    <t>LADO SUR ORIENTE, TECHO DE CONCRETO CON BODEGA HACIA EL MISMO, PISO DE AZULEJO, CANCELES AMBOS LADOS</t>
  </si>
  <si>
    <t xml:space="preserve">ROPA HECHA EN GENERAL  </t>
  </si>
  <si>
    <t>NORMA RUIZ VELAZQUEZ</t>
  </si>
  <si>
    <t>SURORIENTE, PISO, PLANCHA, TECHO DE LAMINA, CANCELES AMBOS LADOS</t>
  </si>
  <si>
    <t>REPARACION DE APARATOS ELECTRODOMESTICOS Y LINEA BLANCA</t>
  </si>
  <si>
    <t>HORACIO GRANADOS MORENO</t>
  </si>
  <si>
    <t>NORORIENTE, TERCHO DE LAMINA, PISO, PLANCHA Y CORTINA AMBOS LADOS</t>
  </si>
  <si>
    <t>VICTOR RETANA CADENA</t>
  </si>
  <si>
    <t>PAPELERIA</t>
  </si>
  <si>
    <t>FAUSTINO GERARDO FLORES RODRIGUEZ</t>
  </si>
  <si>
    <t>NORORIENTE, PLACHA Y PISO</t>
  </si>
  <si>
    <t>MARIA JUANA GARCIA MIÑON</t>
  </si>
  <si>
    <t>SURORIENTE, PLANCHA, PISO, CORTINAS AMBOS LADOS</t>
  </si>
  <si>
    <t>SEMILLAS</t>
  </si>
  <si>
    <t>JOSE SABAS ABREGO VILLANUEVA</t>
  </si>
  <si>
    <t>NORORIENTE, PISO, CANCELES AMBOS LADOS</t>
  </si>
  <si>
    <t>FORRAJERIA</t>
  </si>
  <si>
    <t>SURORIENTE, PLANCHA, PISO, CORTINAS DE MALLA</t>
  </si>
  <si>
    <t>PURIFICACIÓN TELLEZ REYES</t>
  </si>
  <si>
    <t>NORORIENTE, PISO, CORTINA DE MALLA</t>
  </si>
  <si>
    <t>NORMPONIENTE, TECHO DE LAMINA, CANCEL Y CORTINA</t>
  </si>
  <si>
    <t>PAPELERIA Y LIBROS</t>
  </si>
  <si>
    <t>MIRIAM CAUDILLO MARTINEZ</t>
  </si>
  <si>
    <t>SUR PONIENTE, TECHO DE LAMINA, PISO, CANCEL Y CORTINAS</t>
  </si>
  <si>
    <t>DISCOS MUSICALES Y REGALOS</t>
  </si>
  <si>
    <t>NORPONIENTE, TECHO DE LAMINA, PLANCHA, PISO CANCELES POR AMBOS LADOS</t>
  </si>
  <si>
    <t>ACUARIO, ANIMALES VIVOS, ALIMENTOS Y ACCESORIOS PARA MASCOTAS</t>
  </si>
  <si>
    <t>EUSEBIO CASTRO MATEOS</t>
  </si>
  <si>
    <t>SUR PONIENTE, TECHO DE LAMINA, PISO, CANCELES AMBOS LADOS</t>
  </si>
  <si>
    <t>MARIA MAGDALENA MARTINEZ SALAZAR</t>
  </si>
  <si>
    <t>NORPONIENTE, TECHO DE CONCRETO, PISO</t>
  </si>
  <si>
    <t>ONOFRE GUILLEN AVILES</t>
  </si>
  <si>
    <t>SURPONIENTE, TECHO DE LAMINA, PISO, PLANCHA Y CORTINAS AMBOS LADOS</t>
  </si>
  <si>
    <t>BOLSAS MONEDEROS, CINTURONES, JOYERIA DE FANTASIA Y COSMETICOS</t>
  </si>
  <si>
    <t>ESPERANZA AVILES ESPINOZA</t>
  </si>
  <si>
    <t>NORMPONIENTE, TECHO DE LAMINA, PISO Y CORTINAS DE AMBOS LADOS</t>
  </si>
  <si>
    <t>MARTIN RETANA CADENA</t>
  </si>
  <si>
    <t>SUR PONIENTE, ECHO DE LAMINA,, PLANCHA, PISO, CORTINA Y CANCEL</t>
  </si>
  <si>
    <t>ARTICULOS PARA REGALO Y TALABARTERIA</t>
  </si>
  <si>
    <t>MARGARITA CADENA VELAZQUEZ</t>
  </si>
  <si>
    <t>NORPONIENTE, EHO DE LAMINA, PLANCHA, PISO, CANCELES POR AMBOS LADDOS</t>
  </si>
  <si>
    <t>TELAS Y ROPA EN GENERAL</t>
  </si>
  <si>
    <t>CARLOS ALBERTO PEREZ MARTINEZ</t>
  </si>
  <si>
    <t>SURPONIENTE, ECHO DE LAMINA, PISO, PLANCHA, CANCEL Y CORTINA</t>
  </si>
  <si>
    <t>PERFUMERIA Y BONETERIA</t>
  </si>
  <si>
    <t>ISELA BARAJAS CRUZ</t>
  </si>
  <si>
    <t>SURORIENTE, TECHO DE LAMINAS, PISO, CORTINAS POR AMBOS LADOS</t>
  </si>
  <si>
    <t>GLORIA JURADO ESPINOZA</t>
  </si>
  <si>
    <t>NORIENTE, TECHO DE LAMINA, PISO, CORTINA AMBOS LADOS</t>
  </si>
  <si>
    <t>SASTRERIA Y ROPA</t>
  </si>
  <si>
    <t>PEDRO AVILA ESPINOZA</t>
  </si>
  <si>
    <t>SURORIENTE, TECHO DE LAMINA, PISO Y CORTINAS AMBOS LADOS</t>
  </si>
  <si>
    <t>TACOS DE CECINA Y REFRESCOS</t>
  </si>
  <si>
    <t>ROSA ELENA GARCIA NUÑEZ</t>
  </si>
  <si>
    <t>NORORIENTE, TECHO DE LAMINA, PISO Y CORTINAS DE AMBOS LADOS</t>
  </si>
  <si>
    <t>CRISTAL RETANA GARCIA</t>
  </si>
  <si>
    <t>SUORIENTE, TECHO DE CONCRETO, BODEGA HACIA ARRIBA, PISO DE AZULEJO</t>
  </si>
  <si>
    <t>PALETERIA, NEVERIA, AGUAS FRESCAS Y REFRESCOS</t>
  </si>
  <si>
    <t>FRANCISCO PINEDA GONZALEZ</t>
  </si>
  <si>
    <t>NORORIENTE, PISO Y PLANCHA</t>
  </si>
  <si>
    <t>PLANTAS</t>
  </si>
  <si>
    <t>ALEJANDRO CUAXOSPA SERRALDE</t>
  </si>
  <si>
    <t>SUORIENTE, PLANCHA Y PISO</t>
  </si>
  <si>
    <t>BARBACOA Y REFRESCOS EMBOTELLADOS</t>
  </si>
  <si>
    <t>MARIA LUISA LAGUNA LAURRABAQUITO</t>
  </si>
  <si>
    <t>NORORIENTE, TECHO DE LAMINA, PISO CANCEL Y CORTINA</t>
  </si>
  <si>
    <t>MATERIAS PRIMAS Y DULCES</t>
  </si>
  <si>
    <t>MARIA MANUELA VILLEGAS PUENTES</t>
  </si>
  <si>
    <t>NORPONIENTE, PLANCHA Y PISO</t>
  </si>
  <si>
    <t>ANDREA ANTONIA HUERTA HERRERA</t>
  </si>
  <si>
    <t>SURPONIENTE, PISO Y PLANCHA</t>
  </si>
  <si>
    <t>PEDRO RIBERA LAGUNA</t>
  </si>
  <si>
    <t>NORPONIENTE, PISO Y PLANCHA</t>
  </si>
  <si>
    <t>YOLANDA ALICIA CRUZ</t>
  </si>
  <si>
    <t>SURPONIENTE, ECHO DE CONCRETO, BODEGA HACIA ARRIBA, PISO DE AZULEJO</t>
  </si>
  <si>
    <t>PALETERIA, AGUAS FRSCAS, COCTELES DE FRUTAS Y NIEVES</t>
  </si>
  <si>
    <t>AURORA TERRAZAS HERRERA</t>
  </si>
  <si>
    <t>SURPONIENTE, ECHO DE CONCRETO, BODEGA HACIA ARRIBA,  PLANCHA, PISO DE AZULEJO</t>
  </si>
  <si>
    <t>JUGOS, LICUADOS, COCTELES DE FRUTA YOGURT, POSTRES Y PASTELES</t>
  </si>
  <si>
    <t>MANUEL LOPEZ VELAZQUEZ</t>
  </si>
  <si>
    <t>SURPONIENTE, PLANCHA PISO</t>
  </si>
  <si>
    <t>TORTAS, HAMBURGUESAS, HOT DOGS Y REFRESCOS</t>
  </si>
  <si>
    <t>JUAN CARLOS RODRIGUEZ PERALES</t>
  </si>
  <si>
    <t>NORPONIENTE, TECHO DE LAMINAS, PLANCHA, CORTINAS AMBOS LADOS</t>
  </si>
  <si>
    <t>TEODORO CHAVEZ BAUTISTA</t>
  </si>
  <si>
    <t>SURPONIENTE, TECHO DE LAMINA, PLANCHA, CORTINAS AMBOS LADOS</t>
  </si>
  <si>
    <t>JUGUETERIA, ARTICULOS DE PLASTICO Y MOCHILAS</t>
  </si>
  <si>
    <t>MARIA INES SALINAS MIGUEL</t>
  </si>
  <si>
    <t>SURORIENTE, PLANCHA, PISO</t>
  </si>
  <si>
    <t>TACOS DE CARNITAS, TORTAS Y REFRESCOS EMBOTELLADOS</t>
  </si>
  <si>
    <t>CLAUDIA PILAR VELAZQUEZ GOMEZ</t>
  </si>
  <si>
    <t>NORORIENTE, PLANCHA Y PISO</t>
  </si>
  <si>
    <t>JUGOS, LICUADOS, COCTELES DE FRUTA YOGURT Y PASTELES</t>
  </si>
  <si>
    <t>ANA MARIA SANCHEZ VARELA</t>
  </si>
  <si>
    <t>SURORIENTE, PLANCHA Y PISO</t>
  </si>
  <si>
    <t>MARISCOS, CALDOS DE CAMARON Y PESCADO FRITO</t>
  </si>
  <si>
    <t>AGRIPINA DE JESUS LARA</t>
  </si>
  <si>
    <t>NORORIENTE, TECHO DE CONCRETO, PISO Y PLANCHA</t>
  </si>
  <si>
    <t>YOGURT PREPARADO, COCTEL DE FRUTAS, PASTELITOS Y REFRESCOS</t>
  </si>
  <si>
    <t>FLORIBERTO LOPEZ CANO</t>
  </si>
  <si>
    <t>SUR ORIENTE, TECHO DE LAMINA, PISO, CANCELES DE AMBOS LADOS</t>
  </si>
  <si>
    <t>PAOLA FLORES ALVAREZ</t>
  </si>
  <si>
    <t>NORORIENTE, PLANCHA, PISO, CANCELES DE MALLA</t>
  </si>
  <si>
    <t>TELAS , MERCERIA</t>
  </si>
  <si>
    <t>CATALINA CAMACHO HERNANDEZ</t>
  </si>
  <si>
    <t>SUR ORIENTE, PISO Y PLANCHA</t>
  </si>
  <si>
    <t>CARNITAS Y TACOS</t>
  </si>
  <si>
    <t>LUIS GOMEZ RANGEL</t>
  </si>
  <si>
    <t>NORORIENTE, TECHO DE LAMINA, PLANCHA Y PISO, CORTINAS DE AMBOS LADOS</t>
  </si>
  <si>
    <t>COSMETICOS, FANTACIA, BOLSAS, MONEDEROS Y CINTURONES</t>
  </si>
  <si>
    <t>JOSEFINA AVILA ESPINOZA</t>
  </si>
  <si>
    <t>SURORIENTE, PISO, PLANCHA Y CORTINAS DE AMBOS LADOS</t>
  </si>
  <si>
    <t>MARCELA ARANDA GONZALEZ</t>
  </si>
  <si>
    <t>NORORIENTE, PISO, PLANCHA, CANCELES POR AMBOS LADOS</t>
  </si>
  <si>
    <t>JARCIERIA Y ARTICULOS PARA EL HOGAR</t>
  </si>
  <si>
    <t>BERTHA CERVANTES HERNANDEZ</t>
  </si>
  <si>
    <t>NORPONIENTE, TECHO DE CONCRETO, PISO DE AZULEJO, CORTINAS DE AMBOS LADOS</t>
  </si>
  <si>
    <t>JAVIER TOMAS RETANA GUTIERREZ</t>
  </si>
  <si>
    <t>SURPONIENTE, PISO, PLANCHA Y CORTINAS DE AMBOS LADOS</t>
  </si>
  <si>
    <t>MARIO LOPEZ VALENCIA</t>
  </si>
  <si>
    <t>NORPONIENTE, TECHO DE LAMINA, PISO, PLANCHA Y CORTINAS DE AMBOS LADOS</t>
  </si>
  <si>
    <t>RELOJERIA Y JOYERIA FINA</t>
  </si>
  <si>
    <t>BONIFACIO DE LA CRUZ HERNANDEZ</t>
  </si>
  <si>
    <t>SURPONIENTE, TECHO DE LAMINA, PISO, CANCELES DE AMBOS LADOS</t>
  </si>
  <si>
    <t>ARTICULOS DE ROPA EN GENERAL Y ROPA PARA BEBE</t>
  </si>
  <si>
    <t>ROSA VIRGINIA AYALA ARANDA</t>
  </si>
  <si>
    <t>NORPONIENTE, PISO PLANCHA, CORTINAS DE AMBOS LADOS</t>
  </si>
  <si>
    <t>SURPONIENTE, PLANCHA, CORTINAS DE AMBOS LADOS</t>
  </si>
  <si>
    <t>ALEJANDRO CRUZ AYALA ARANDA</t>
  </si>
  <si>
    <t>NORPONIENTE, TECHO DE LAMINAS DE PLASTICO, PLANCHA, PISO Y CORTINAS AMBOS LADOS</t>
  </si>
  <si>
    <t>MOLES EN PASTA, CHILES SECOS Y SEMILLAS</t>
  </si>
  <si>
    <t>HORTENCIA GARCIA MIÑON</t>
  </si>
  <si>
    <t>SURPONIENTE, PLANCHA Y PISO</t>
  </si>
  <si>
    <t>OSTIONERIA, CALDO DE CAMARONES Y REFRESCOS</t>
  </si>
  <si>
    <t>ROSALIA MARTINEZ DE JESUS</t>
  </si>
  <si>
    <t>NORPONIENTE, TECHOS DE LAMINA, PISO DE AZULEJO, CORTINAS DE AMBOS LADOS</t>
  </si>
  <si>
    <t>RELOJERIA, JOYERIA Y PRODUCTOS DE BELLEZA</t>
  </si>
  <si>
    <t>RAMIRO MONTERO ARROLLO</t>
  </si>
  <si>
    <t>SURPONIENTE, TECHO DE LAMINA DE PLASTICO, PLANCHA, PISO DE MOSAICO Y CORTINAS DE AMBOS LADOS</t>
  </si>
  <si>
    <t>POSTRES TAMALES Y ATOLE</t>
  </si>
  <si>
    <t>INDELISA MARQUEZ FLORES</t>
  </si>
  <si>
    <t>PONIENTE, TECHO DE CONCRETO Y CORTINA DE FRENTE</t>
  </si>
  <si>
    <t>HERBOLARIA, SEMILLAS Y PRODUCTOS NATURISTAS</t>
  </si>
  <si>
    <t>OLIVIA DURAN ONOFRE</t>
  </si>
  <si>
    <t>LADO PONIENTE, TECHO DE CONCRETO, PISO Y CORTINA</t>
  </si>
  <si>
    <t>DERIVADOS DE PAPEL CERAMICA TABAQUERIA Y REGALOS</t>
  </si>
  <si>
    <t>MARIA ELENA AYALA ARANDA</t>
  </si>
  <si>
    <t>SURPONIENTE, TECHO DE CONCRETO, PISO DE AZULEJO, PLANCHA Y CORTINA</t>
  </si>
  <si>
    <t>TAMALES Y DESAYUNOS</t>
  </si>
  <si>
    <t>EMMA ESTELA GONZALEZ CAMACHO</t>
  </si>
  <si>
    <t>SUR, TECHO DE CONCRETO, PISO DE AZULEJO, UNA CORTINA</t>
  </si>
  <si>
    <t>ARTICULOS DEPORTIVOS</t>
  </si>
  <si>
    <t>GEORGINA VIOLETA MORAN RAMIREZ</t>
  </si>
  <si>
    <t>PALETERIA, NEVERIA Y AGUAS FRESCAS</t>
  </si>
  <si>
    <t>ARTURO ANDRADE CARMONA</t>
  </si>
  <si>
    <t>CALLE BELLAS ARTES, PISO CEMENTO, CORTINAS</t>
  </si>
  <si>
    <t>MERCERIA Y RECUERDOS</t>
  </si>
  <si>
    <t>TOMASA BAUTISTA VAZQUEZ</t>
  </si>
  <si>
    <t>PLASTICOS, JUGUETERIA, CRISTALERIA Y PELTRE</t>
  </si>
  <si>
    <t>ELVIRA FLORES RAMIREZ</t>
  </si>
  <si>
    <t>UBICACIÓN, PINO SUÁREZ, CONSTRUCCION FIJA, LOSETA, CORTINAS</t>
  </si>
  <si>
    <t>CRISTALERIA, LOZA, RRECUERDOS Y CERAMICA EN GENERAL</t>
  </si>
  <si>
    <t>MARIA LETICIA GUZMAN ARMENDARIS</t>
  </si>
  <si>
    <t>CALLE BELLAS ARTES, PISO LOSETA, CORTINAS</t>
  </si>
  <si>
    <t>COSMETICOS Y JOLLERIA</t>
  </si>
  <si>
    <t>CERRAJERIA Y TORNILLERIA</t>
  </si>
  <si>
    <t>CARLA FAVIOLA LOPEZ RODRIGUEZ</t>
  </si>
  <si>
    <t>PARODUCTOS PARA ESTETICA</t>
  </si>
  <si>
    <t>MIGUEL ANGEL ZEPEDA ORTIZ</t>
  </si>
  <si>
    <t>TLAPALERIA Y JARCERIA</t>
  </si>
  <si>
    <t>LEONOR RODRIGUEZ SORIA</t>
  </si>
  <si>
    <t xml:space="preserve">TLAPALERIA  </t>
  </si>
  <si>
    <t>VIRGINIA SALAZAR GARCIA</t>
  </si>
  <si>
    <t>PERFUMERIA Y REGALOS</t>
  </si>
  <si>
    <t>ISAURA IVONNE REYNOSO ESPINOZA</t>
  </si>
  <si>
    <t>AURELIA ESPINOZA ARCE</t>
  </si>
  <si>
    <t>PAPELERIA Y MERCERIA</t>
  </si>
  <si>
    <t>JOSE REFUGIO GONZALEZ MORENO</t>
  </si>
  <si>
    <t>CALLE BELLAS ARTES, PISO CEMENTO, CORTINAS (FUSIONADO CON LOS LOCALES 10 Y 11</t>
  </si>
  <si>
    <t>PRIMER PASILLO INTERIOR, PISO LOSETA, CORTINAS</t>
  </si>
  <si>
    <t>PRIMER PASILLO INTERIOR, PISO CEMENTO, CORTINAS</t>
  </si>
  <si>
    <t>JULIAN PEREZ MONDRAGON</t>
  </si>
  <si>
    <t>ABARROTES, SEMILLAS Y FORRAJES</t>
  </si>
  <si>
    <t>ANITA MONDRAGON FLORES</t>
  </si>
  <si>
    <t>ABARROTES, REFRESCOS Y DULCERIA</t>
  </si>
  <si>
    <t>JULIA SOLANO SALAS</t>
  </si>
  <si>
    <t>CALLE PINO SUÁREZ, PISO LOSETA, CORTINAS</t>
  </si>
  <si>
    <t>ROPA EN GENERAL Y BONETERIA</t>
  </si>
  <si>
    <t>JULIETA GARCIA MARTAGON</t>
  </si>
  <si>
    <t>MARIA EUGENIA AGUILAR MENDEZ</t>
  </si>
  <si>
    <t>SARA FLORES CAMACHO</t>
  </si>
  <si>
    <t xml:space="preserve">ROPA EN GENERAL  </t>
  </si>
  <si>
    <t>SARA CITLALLI CORTES FLORES</t>
  </si>
  <si>
    <t>MARIA ISABEL PERALTA SILVA</t>
  </si>
  <si>
    <t>FRUTAS Y VERDURAS</t>
  </si>
  <si>
    <t>CAMILO CRUZ TORRES</t>
  </si>
  <si>
    <t>PRIMER PASILLO INTERIOR, PISO CEMENTO, SIN CORTINAS</t>
  </si>
  <si>
    <t>MISTICO, FLORERIA, HERBOLARIA Y NATURISTA</t>
  </si>
  <si>
    <t>FRITURAS</t>
  </si>
  <si>
    <t>SUSANA NOEMI HERRERA LINARES</t>
  </si>
  <si>
    <t>SEGUNDO PASILLO INTERIOR, PISO CEMENTO, BARRA CON AZULEJO, SIN CORTINA (INACTIVO)</t>
  </si>
  <si>
    <t>SEGUNDO PASILLO, PISO CEMENTO, SIN CORTINAS</t>
  </si>
  <si>
    <t>FRUTAS, VERDURAS Y LEGUMBRES</t>
  </si>
  <si>
    <t>JOSE AARON CORTES RAMIREZ</t>
  </si>
  <si>
    <t>SENAIDA CORNEJO PEREZ</t>
  </si>
  <si>
    <t>CERAMICA, PORCELANA Y BARRO</t>
  </si>
  <si>
    <t>LUCIA CORNEJO PEREZ</t>
  </si>
  <si>
    <t>SEGUNDO PASILLO, PISO CEMENTO, CORTINAS (INACTIVO)</t>
  </si>
  <si>
    <t>ESTETICA EN GENERAL</t>
  </si>
  <si>
    <t>LUIS RAÚL DÍAZ GONZALEZ</t>
  </si>
  <si>
    <t>SEGUNDO PASILLO, PISO LOSETA, CORTINAS</t>
  </si>
  <si>
    <t>ZAPATERIA Y PELETERIA</t>
  </si>
  <si>
    <t>JUANITA PERALTA MIRELES</t>
  </si>
  <si>
    <t>SEGUNDO PASILLO, PISO LOSETA, CORTINAS REMODELADO</t>
  </si>
  <si>
    <t>ZAPATERIA, ARTICULOS DE PIEL EN GENERAL</t>
  </si>
  <si>
    <t>PEDRO ARMENDARIZ PUENTE</t>
  </si>
  <si>
    <t xml:space="preserve">SEGUNDO PASILLO, PISO LOSETA, CORTINAS </t>
  </si>
  <si>
    <t>ALICIA ARMENDARIS MORENO</t>
  </si>
  <si>
    <t>ZAPATERIA Y ROPA DEPORTIVA Y ESPORT</t>
  </si>
  <si>
    <t>NANCI ARELI LUGO ARMENDARIZ</t>
  </si>
  <si>
    <t>CALLE PINO SUÁREZ, PISO CEMENTO, CORTINAS</t>
  </si>
  <si>
    <t>ROPA PARA NIÑO DE 0 A 16 AÑOS, BONETERIA Y JUGUETERIA</t>
  </si>
  <si>
    <t>COSMETICOS, JOYERIA DE FANTASIA, PERFUMES Y REGALOS</t>
  </si>
  <si>
    <t>SEGUNDO PASILLO, PISO LOSETA, CORTINAS (REMODELADO)</t>
  </si>
  <si>
    <t>VIRGINIA PEÑA PAPA</t>
  </si>
  <si>
    <t>CD'S, PELICULAS, APARATOS ELECTRONICOS Y DERIVADOS</t>
  </si>
  <si>
    <t>TERCER PASILLO, PISO LOSETA, CORTINAS</t>
  </si>
  <si>
    <t>NATURISTA</t>
  </si>
  <si>
    <t>CARMINA JIMENEZ FLORES</t>
  </si>
  <si>
    <t>CHILES SECOS, PINOLE Y DERIVADOS</t>
  </si>
  <si>
    <t>REPARACION DE APARATOS ELECTONICOS Y ELECTRODOMESTICOS</t>
  </si>
  <si>
    <t>MARIA IRENE YAÑEZ SANCHEZ</t>
  </si>
  <si>
    <t>CHILES SECOS, MOLE EN PASTA Y CONDIMENTOS</t>
  </si>
  <si>
    <t>TERCER PASILLO, PISO CEMENTO, CORTINAS</t>
  </si>
  <si>
    <t>UNIFORMES EN GENERAL</t>
  </si>
  <si>
    <t>TERCER PASILLO, PISO CEMENTO, BARRA DE CEMENTO, SIN CORTINAS</t>
  </si>
  <si>
    <t>POLLERIA</t>
  </si>
  <si>
    <t>DARIO MOLINA ROSALES</t>
  </si>
  <si>
    <t>TERCER PASILLO, PISO CEMENTO, BARRA DE AZULEJO, SIN CORTINAS</t>
  </si>
  <si>
    <t>JOSE LUIS GUEVARA GONZALEZ</t>
  </si>
  <si>
    <t>JUAN CARLOS MOLINA ROSALES</t>
  </si>
  <si>
    <t>TERCER PASILLO, PISO LOSETA, BARRA DE CEMENTO, SIN CORTINAS</t>
  </si>
  <si>
    <t>RAUL SILVA REYES</t>
  </si>
  <si>
    <t>TERCER PASILLO, PISO LOSETA, BARRA DE AZULEJO, SIN CORTINAS (INACATIVO)</t>
  </si>
  <si>
    <t>PESCADOS Y MARISCOS PREPARADOS</t>
  </si>
  <si>
    <t>TERCER PASILLO, PISO LOSETA, BARRA DE AZULEJO, CORTINAS</t>
  </si>
  <si>
    <t>JUGOS, LICUADOS, ESQUIMOS, YOGURT PREPARADO, AGUAS PREPARADAS, COSTEL Y RASPADOS</t>
  </si>
  <si>
    <t>CUARTO PASILLO, PISO LOSETA, BARRA DE AZULEJO, CORTINAS (EN REMODELACION)</t>
  </si>
  <si>
    <t>CUARTO PASILLO, PISO LOSETA, BARRA DE AZULEJO, CORTINAS</t>
  </si>
  <si>
    <t>COCINA ECONOMICA</t>
  </si>
  <si>
    <t>CLAUDIA ALEJANDRA CABELLO VELAZCO</t>
  </si>
  <si>
    <t>MIGUEL ANGEL LOPEZ LUNA</t>
  </si>
  <si>
    <t>CUARTO PASILLO, PISO CEMENTO, BARRA DE AZULEJO, CORTINAS</t>
  </si>
  <si>
    <t xml:space="preserve">COCINA  </t>
  </si>
  <si>
    <t>DOLORES TREJO CALVA</t>
  </si>
  <si>
    <t>MARIA CARMEN AGUILAR VILCHIS</t>
  </si>
  <si>
    <t>CUARTO PASILLO, PISO LOSETA, BARRA DE CEMENTO, CORTINAS</t>
  </si>
  <si>
    <t>COMIDA CORRIDA Y DESAYUNOS</t>
  </si>
  <si>
    <t>CATALINA COAHUILAZO DE LA CRUZ</t>
  </si>
  <si>
    <t>BARBACOA Y ANTOJITOS MEXICANOS</t>
  </si>
  <si>
    <t>MARIA DEL ROCIO TELLEZ ALEGRIA</t>
  </si>
  <si>
    <t>CUARTO PASILLO, PISO DE TIERRA, BARRA EN OBRA NEGRA, SIN CORTINAS</t>
  </si>
  <si>
    <t>DANIEL MARTINEZ SANCHEZ</t>
  </si>
  <si>
    <t>CUARTO PASILLO PISO LOSETA, BARRA DE CEMENTO EN REMODELACION, CORTINAS</t>
  </si>
  <si>
    <t>CUARTO PASILLO, PISO LOSETA, BARRA DE AZULEJO, CORTINAS (INACTIVO)</t>
  </si>
  <si>
    <t>CREMERIA Y TOCINERIA</t>
  </si>
  <si>
    <t>ALFREDO HERRERA FRIAS</t>
  </si>
  <si>
    <t>PASILLO QUE DESEMBOCA EN CALLE BELLAS ARTES, PISO LOSETA, CORTINAS</t>
  </si>
  <si>
    <t>ROGELIO HERRERA FRIAS</t>
  </si>
  <si>
    <t>DULCERIA Y MATERIAS PRIMAS</t>
  </si>
  <si>
    <t>MARIA RAQUEL HERNANDEZ</t>
  </si>
  <si>
    <t>MARIA TERESA REYES GONZALEZ</t>
  </si>
  <si>
    <t>CAFETERIA CON VENTA DE TORTAS, HAMBURGUESAS, PAPAS A LA FRANCESA Y HOT DOGS</t>
  </si>
  <si>
    <t>ROGELIO PEREZ HERNANDEZ</t>
  </si>
  <si>
    <t>FUERA DEL MERCADO TECHO DE LOSA, PARED RUSTICA, PISO DE LOSETA, CORTINA Y TOLDO AL FRENTE</t>
  </si>
  <si>
    <t>AFURA DEL MERCADO, PAREDES Y PISO RUSTICO, TECHO DE LOSA, CORTINAS Y LONA AL FRENTE</t>
  </si>
  <si>
    <t>UBICADO AFUERA DEL MERCADO PAREDES APLANADAS, PISO RUSTICO, TECHO DE LOSA, CORTINA Y TOLDO AL FRENTE</t>
  </si>
  <si>
    <t>UBICADO AFUERA DEL MERCADO, PAREDES Y PISO RUSTICO, TECHO DE LOSA, CORTINAS Y TOLDO AL FRENTE</t>
  </si>
  <si>
    <t>INTERIOR DEL MERCADO, PAREDES Y TECHO APLANADOS, PISO DE LOSETA, CORTINAS Y PASILLO CON LOSTA</t>
  </si>
  <si>
    <t>SE UBICA DENTRO DEL MERCADO, PAREDES Y TECHO APLANADOS, PISO Y PASILLO DE LOSETA, CORTINA</t>
  </si>
  <si>
    <t>ROPA DE NIÑO Y NIÑA</t>
  </si>
  <si>
    <t>SE UBICA DENTRO DEL MERCADO, PAREDES RUSTICAS , TECHO DE LOSA, PISO Y PASILLO DE LOSETA, CORTINA</t>
  </si>
  <si>
    <t>ROPA</t>
  </si>
  <si>
    <t>DENTRO DEL MERCADO, TECHO DE LOSA, PAREDES Y PISO RUSTICO, CORTINA, PASILLO CON LOSETA</t>
  </si>
  <si>
    <t>ABARROTES, FORRAJE, SEMILLAS, VENTA DE HUEVO Y CIGARRO</t>
  </si>
  <si>
    <t>CARMEN LETICIA AGUILAR MENDEZ</t>
  </si>
  <si>
    <t>MARIA NTONIA MORALES MANDUJANO</t>
  </si>
  <si>
    <t>ANTONIA ROJAS GARCIA</t>
  </si>
  <si>
    <t>CREMERIA Y CARNES FRIAS CON VENTA DE HUEVO</t>
  </si>
  <si>
    <t>DENTRO DEL MERCADO, PISO Y PAREDES RUSTICAS Y TECHO DE LOSA, CORTINA, PASILLO CON LOSETA</t>
  </si>
  <si>
    <t>FORRAJES, SEMILLAS, ABARROTES Y VENTA DE HUEBO</t>
  </si>
  <si>
    <t>ACABADO APLANADO, PISO NORMAL</t>
  </si>
  <si>
    <t>DENTRO DEL MERCADO, PISO DE LOSETA, PAREDES RUSTICAS, TECHO DE LOZA, BARRA DE CEMENTO CON AZULEJO Y MADERA, CORTINA Y PASILLO CON LOSETA</t>
  </si>
  <si>
    <t>DENTRO DEL MERCADO, PAREDES Y PISO DE AZULEJO, TECHO DE LOAZA, CORTINA PASILLO AZULEJO, UNA ENTRADA</t>
  </si>
  <si>
    <t>DENTRO DEL MERCADO, DOS ENTRADAS CON LOSETA, TERMINADO EN AZULEJO, CORREDOR</t>
  </si>
  <si>
    <t>DENTRO DEL MERCADO, TERMINADO EN AZULEJO, LOSETA EN PISO, CORREDOR</t>
  </si>
  <si>
    <t>DENTRO DEL MERCADO, TERMINADO EN AZULEJO, LOSETA EN PISO, PAREDES RUSTICAS CORREDOR</t>
  </si>
  <si>
    <t>DENTRO DEL MERCADO, TERMINADO EN RUSTICO</t>
  </si>
  <si>
    <t>DENTRO DEL MERCADO, TERMINADO EN APLANADO Y LOSETA EN PISO</t>
  </si>
  <si>
    <t>DENTRO DEL MERCADO, TERMINADO EN AZULEJO Y LOSETA EN PISO, CORREDOR</t>
  </si>
  <si>
    <t>NEVERIA</t>
  </si>
  <si>
    <t>DENTRO DEL MERCADO, TERMINADO RUSTICO, PISO NORMAL, CORREDOR</t>
  </si>
  <si>
    <t>JARCERIA, PELTRE, LOSA Y ALUMINIO</t>
  </si>
  <si>
    <t>DENTRO DEL MERCADO, TERMINADO APLANADO, PISO NORMAL, CORREDOR</t>
  </si>
  <si>
    <t>DENTRO DEL MERCADO, TERMINADO APLANADO, PISO NORMAL, CORREDOR. PRIMER PASILLO</t>
  </si>
  <si>
    <t>MERCERIA Y MOCHILAS</t>
  </si>
  <si>
    <t>REPARACION DE CALZADO Y VENTA DE PRODUCTOS PARA CALZADO</t>
  </si>
  <si>
    <t>ROPA EN GENERAL, BONETERIA Y REGALOS</t>
  </si>
  <si>
    <t>DENTRO DEL MERCADO, TECHO DE LOSA, PAREDES APLANADAS, PISO DE LOSETA, CORTINA, PASILLO CON LOSETA</t>
  </si>
  <si>
    <t>DENTRO DEL MERCADO, TECHO DE LOZA, PAREDES RUSTICAS, PISO Y PASILLO DE LOSETA, CORTINA</t>
  </si>
  <si>
    <t>BONETERIA, MERCERIA Y REGALOS</t>
  </si>
  <si>
    <t>CERRAJERIA, PLOMERIA Y REPARACION DE ARTICULOS ELECTRICOS EN GENERAL</t>
  </si>
  <si>
    <t>PERFUMES, JUGUETES Y REGALOS</t>
  </si>
  <si>
    <t>ARTICULOS DE IMPORTACION, JUGUETES, FLORES Y LAMPARAS</t>
  </si>
  <si>
    <t>DENTRO DEL MERCADO, ACABADO APLANADO Y PISO RUSTICO</t>
  </si>
  <si>
    <t>TALABARTERIA , MUÑECOS DE PELUCHE, ARTICULOS  Y ACCESORIOS PARA EL HOGAR Y DECORATIVOS</t>
  </si>
  <si>
    <t>DENTRO DEL MERCADO, PAREDES RUSTICAS PINTADAS DE BLANCO, PISO RUSTICO, CORTINA, PASILLO CON LOSETA</t>
  </si>
  <si>
    <t>PAPELERIA, ARTICULOS DE IMPORTACION Y REGALOS</t>
  </si>
  <si>
    <t>DENTR DEL MERCADO,  TECHO DE LOZA, PAREDES RUSTICAS PINTADAS DE BLANCO, PISO RUSTICO, CORTINA, PASILLO CON LOSETA</t>
  </si>
  <si>
    <t>DENTR DEL MERCADO,  TECHO DE LOZA, PAREDES RUSTICAS PINTADAS DE BLANCO, PISO DE LOSETA, CORTINA, PASILLO CON LOSETA</t>
  </si>
  <si>
    <t>CERAMICA FLORES ARTIFICIALES, RELAJACIÓN</t>
  </si>
  <si>
    <t>JUGUETES EN GENERAL</t>
  </si>
  <si>
    <t>DENTRO DEL MERCADO, TECHO DE LOZA, PAREDES RUSTICAS, PISO RUSTICO Y PASILLO DE LOSETA, CORTINA</t>
  </si>
  <si>
    <t>DENTRO DEL MERCADO, FRENTE CON TECHO DE LOZA, PAREDES RUSTICAS PINTADAS EN BLANCO, PISO DE LOSETA</t>
  </si>
  <si>
    <t>MOLES, CHILES SECOS Y NOPALES</t>
  </si>
  <si>
    <t>DENTRO DEL MERCADO, TECHO DE LOZA, PAREDES Y PISO RUSTICO, PASILLO DE LOSETA, CORTINA</t>
  </si>
  <si>
    <t>CHILES SECOS, MOLES, DULCES Y BOTANAS</t>
  </si>
  <si>
    <t>DENTRO DEL MERCADO, TIENE UNA BITRINA DONDE EXHIBEN MOLE, DULCES Y TIENE ANAQUELES EXHIBIENDO PRODUCTOS EN LA PARTE DE ATRÁS, PISO RUSTICO, CORTINA</t>
  </si>
  <si>
    <t>CHILES SECOS</t>
  </si>
  <si>
    <t>PISO RUSTICO Y CORTINA</t>
  </si>
  <si>
    <t>PLASTICO</t>
  </si>
  <si>
    <t>HIERBAS Y ESOTERIA</t>
  </si>
  <si>
    <t>PISO RUSTICO, CON CORTINA</t>
  </si>
  <si>
    <t>VERDURAS Y FRUTAS</t>
  </si>
  <si>
    <t>PLANCHA DE CEMENTO, SIN CORTINA</t>
  </si>
  <si>
    <t>CORTINA, PISO DE LOSETA</t>
  </si>
  <si>
    <t>PRODUCTOS HERBALIFE</t>
  </si>
  <si>
    <t>REFRESCOS Y HELADOS</t>
  </si>
  <si>
    <t xml:space="preserve">PLANCHA DE CEMENTO </t>
  </si>
  <si>
    <t>FRUTAS Y VERDURAS, PRODUCTOS DERIVADOS DEL NOPAL</t>
  </si>
  <si>
    <t>MARÍA DEL CARMEN MORENO PÉREZ</t>
  </si>
  <si>
    <t>PLANCHA CON LOSETA, PISO RUSTICO</t>
  </si>
  <si>
    <t>PLANCHA DE CEMENTO Y PISO RUSTICO</t>
  </si>
  <si>
    <t xml:space="preserve">FRUTAS Y VERDURAS  </t>
  </si>
  <si>
    <t>CORTINA, PISO RUSTICO, PLANCHA DE CEMENTO, PASILLO CON LOSETA</t>
  </si>
  <si>
    <t>FLORERIA</t>
  </si>
  <si>
    <t>PISO RUSTICO</t>
  </si>
  <si>
    <t>REFRESCOS Y BOTANAS</t>
  </si>
  <si>
    <t>MATERIAS PRIMAS</t>
  </si>
  <si>
    <t>REFRESCOS Y DULCES</t>
  </si>
  <si>
    <t>PLANCHA DE CEMENTO</t>
  </si>
  <si>
    <t>DENTRO DEL MERCADO, MOSTRADOR, PILETA Y PISO DE AZULEJO</t>
  </si>
  <si>
    <t>DENTRO DEL MERCADO, MOSTRADOR, PILETA Y PISO DE CEMENTO</t>
  </si>
  <si>
    <t>DENTRO DEL MERCADO, MOSTRADOR Y PISO DE AZULEJO</t>
  </si>
  <si>
    <t>DENTRO DEL MERCADO, MOSTRADOR, PISO Y LAVABO DE AZULEJO, VITRINA</t>
  </si>
  <si>
    <t>BARRA, PISO Y PARED DE AZULEJO, CORTINA, DENTRO DEL MERCADO</t>
  </si>
  <si>
    <t>COCINA ECONIMICA</t>
  </si>
  <si>
    <t>BARRA DE CEMENTO, PISO DE AZULEJO, PARED DE CEMENTO, CORTINA</t>
  </si>
  <si>
    <t>TORTAS Y REFRESCOS</t>
  </si>
  <si>
    <t>BARRA DE TABIQUE, PISO Y PARED DE AZULEJO, CORTINA</t>
  </si>
  <si>
    <t>EXPENDIO</t>
  </si>
  <si>
    <t>DENTRO DEL MERCADO, PISO Y PARED DE AZULEJO, CORTINA</t>
  </si>
  <si>
    <t>MOSTRADOR DE FORMAICA, PISO Y PARED DE CEMENTO, CORTINA</t>
  </si>
  <si>
    <t>CREMERIA</t>
  </si>
  <si>
    <t>PISO DE AZULEJO, PARED DE TABIQUE CON CORTINA, CON BARANDAL</t>
  </si>
  <si>
    <t>AFUERA DEL MERCADO, PISO Y PARED DE CEMENTO, CORTINA</t>
  </si>
  <si>
    <t>CALDO DE GALLINA</t>
  </si>
  <si>
    <t>AFUERA DEL MERCADO CON CORTINA, PARED Y PISO DE CEMENTO</t>
  </si>
  <si>
    <t>AFUERA DEL MERCADO CON CORTINA, PARED, BARRA Y PISO DE CEMENTO</t>
  </si>
  <si>
    <t>AFUERA DEL MERCADO, PISO Y PARED DE AZULEJO, CORTINA</t>
  </si>
  <si>
    <t>REPARACION DE ELECTRODOMESTICO</t>
  </si>
  <si>
    <t>CORTINA DE FIERRO, PISO  CON LOSETA, REFRIGERADOR, VITRINA DE ALUMINIO, CAMARA</t>
  </si>
  <si>
    <t>JUAN MANUEL ALVARADO MORALES</t>
  </si>
  <si>
    <t>CORTINA DE FIERRO, CAMARA, MOSTRADOR TUBULAR, BANCO DE MADERA, BASCULA DE RELOJ, PISO CON LOSETA Y TECHO DE CONCRETO</t>
  </si>
  <si>
    <t>RAFAEL CORTES CADENA</t>
  </si>
  <si>
    <t>CORTINA DE FIERRO, CAMARA, MOSTRADOR TUBULAR, BANCO DE MADERA, BASCULA DE RELOJ, PISO CON LOSETA Y TECHO DE CONCRETO, SIERRA</t>
  </si>
  <si>
    <t>CORTINA DE FIERRO, VITRINA, UNA CAMARA, BANCOD E MADERA, BASCULA DE RELOJ, PISO CON LOSETA, PAREDES FORRADAS DE AZULEJO</t>
  </si>
  <si>
    <t>CARLOS CRUZ HERNANDEZ</t>
  </si>
  <si>
    <t>CORTINA DE FIEERO, UNA VITRINA, BANCO DE MADERA, REBANADORA, VITINA DE ALUMINIO, PISO CON LOSETA Y PAREDES FORRADAS DE AZULEJO</t>
  </si>
  <si>
    <t>JOSE TRINIDAD, ALVARADO DOMINGUEZ</t>
  </si>
  <si>
    <t>CORTINA DE FIERRO, UNA VITRINA, MESA DE MADERA, DOS BANCOS DE MADERA, PAREDES  Y PISO FORRADO DE MADERA Y AZULEJO</t>
  </si>
  <si>
    <t>RUBEN MARTINEZ REYES</t>
  </si>
  <si>
    <t>CORTINA DE FIERRO, VITRINA, SIERRA, CARA FRIGORIFICA, CONGELADOR, PISO DE LOSETA Y TECHO DE CONCRETO</t>
  </si>
  <si>
    <t>MARIA DEL REFUGIO MACIAS PÉREZ</t>
  </si>
  <si>
    <t>CORTINA DE FIERRO, CAMARA, VITRINA, BANCO DE MADERA, BASCULA DE RELOJ, PISO Y PAREDES DE LOSETA</t>
  </si>
  <si>
    <t>JUAN MANUEL SALCEDO SOTO</t>
  </si>
  <si>
    <t>CORTINA DE FIERRO, PISO DE LOSETA, ANAQUELES DE MADERA, MOSTRADOR DE MADERA, BASCULA DE RELOJ, TECHO DE CONCRETO</t>
  </si>
  <si>
    <t>AMADO GALVAN OLIVARES</t>
  </si>
  <si>
    <t>CHILES SECOS, ESPECIES, HARINA PARA TAMAL Y MOLINO PARA CHILES</t>
  </si>
  <si>
    <t>CORTINA DE FIERRO, MOSTRSADOR DE MADERA, REFRIGERADOR, ANAQUELES DE MADERA, BASCULA DE RELOJ, PISO DE LOSETA, TECHO DE CONCRETO</t>
  </si>
  <si>
    <t>ABARROTES, MATERIA PRIMAS, DULCES, VENTA DE HUEVO Y SEMILLAS</t>
  </si>
  <si>
    <t>VICENTE MENDOZA HERNANDEZ</t>
  </si>
  <si>
    <t>CORTINA DE FIERRO, VITRINA, ANAQUELES DE FIERRO, DOS BASCULAS, PISO FIRME, TECHO DE LAMINA</t>
  </si>
  <si>
    <t>ABARROTES, SEMILLAS, CREMERIA, SALCHICHONERIA, LECHE</t>
  </si>
  <si>
    <t>AMALIA MARGARITA CHAVEZ CASTAÑEDA</t>
  </si>
  <si>
    <t>CORTINA DE FIERRO, PISO DE LOSETA, VITRINA, BARRA DE CONCRETO, PAREDES FORRADAS CON AZULEJO, EXPRIMIDOR, ESTRACTOR, LICUADORA</t>
  </si>
  <si>
    <t>JUGOS, LICUADOS, POSTRES Y COCTEL DE FRUTAS</t>
  </si>
  <si>
    <t>MIRELLA AMALIA MENDOZA CHAVEZ</t>
  </si>
  <si>
    <t>CORTINA DE FIERRO, PISO Y TECHO DE CONCRETO, CINCO REFRIGERADORES</t>
  </si>
  <si>
    <t>PALETERIA</t>
  </si>
  <si>
    <t>CORTINA DE FIERRO, MUEBLE DE MADERA, VITRINA DE MADERA, BASCULA DE RELOJ, PISO CON LOSETA</t>
  </si>
  <si>
    <t>CHILES SECOS, MOLE, DULCES CONFITADOS</t>
  </si>
  <si>
    <t>FRANCISCO VILLANUEVA HERRERA</t>
  </si>
  <si>
    <t>CORTINA DE FIERRO, ANAQUELES DE MADERA, VITRINA, PISO DE LOSETA, TECHO DE CONCRETO</t>
  </si>
  <si>
    <t>ABARROTES, SEMILLAS, CREMERIA Y SALCHICHONERIA</t>
  </si>
  <si>
    <t>ALBERTO MEDRANO URBANO</t>
  </si>
  <si>
    <t>CORTINA  DE FIERRO, ANAQUELES DE MADERA, MOSTRADOR DE MADERA,  PISO DE LOSETA, TECHO DE CONCRETO</t>
  </si>
  <si>
    <t>MARTHA VALANZARIO</t>
  </si>
  <si>
    <t>CORTINA DE FIERRO, ANAQUELES TUBULARES, MOSTRADOR DE MADERA, PISO DE LOSETA, TECHO DE CONCRETO</t>
  </si>
  <si>
    <t>ABARROTES, CREMERIA, SALCHICHONERIA</t>
  </si>
  <si>
    <t>CORTINA DE METAL, ANAQUELES DE FIERRO, VITRINA DE FIERRO, PISO Y TECHO DE CONCRETO</t>
  </si>
  <si>
    <t>PAPELERIA, ARTICULOS DE ESCRITORIO Y MERCERIA</t>
  </si>
  <si>
    <t>CORTINA DE METAL, CANCEL DE FIERRO CON CRISTAL, PISO DE LOSETA, ESCALERA DEFIERRO, ANAQUELES DE MADERA, SEIS COMPUTADORAS, BODEGA EN LA PARTE SUPERIOR DE CONCRETO</t>
  </si>
  <si>
    <t>CIBERCAFE</t>
  </si>
  <si>
    <t>YOKO ROSAS CHAVEZ</t>
  </si>
  <si>
    <t>CORTINA DE METAL, PISO DE LOSETA, BAÑO, DOS MOSTRADORES DE MADERA, FREGADERO, CAFETERA, DOS MOLINOS, LICUADORA, DOS REFRIGERADORES, BODEGA DE CONCRETO</t>
  </si>
  <si>
    <t>IVAN ROSAS CHAVEZ</t>
  </si>
  <si>
    <t>CORTINA DE FIERRO, PISO DE LOSETA, TECHO DE CONCRETO, BODEGA EN LA PARTE DE ARRIBA CON TECHO DE LAMINA, TRES EXHIBIDORES</t>
  </si>
  <si>
    <t>GRACIELA FLORES CARPEÑA</t>
  </si>
  <si>
    <t>CORTINA DE FIERRO, PISO DE LOSETA, TECHO DE CONCRETO, EXHIBIDOR DE FIERRO</t>
  </si>
  <si>
    <t>VENTA DE TELEFONOS CELULARES</t>
  </si>
  <si>
    <t>NESTOR J. CARPEÑA VIDAL</t>
  </si>
  <si>
    <t>CORTINA DE FIERRO, PISO DE LOSETA, EXHIBIDORES DE FIERRO, BODEGA EN LA PARTE SUPERIOR CON TABIQUE Y TECHO DE LAMINA</t>
  </si>
  <si>
    <t>CLARA CASTILLO SAAVEDRA</t>
  </si>
  <si>
    <t>ALBERTO CASTILLO HERNANDEZ</t>
  </si>
  <si>
    <t>CORTINA DE FIERRO, PISO DE LOSETA, ANAQUELES DE MADERA, MANIQUIES DE MADERA, FIERROS TUBULARES PARA COLGAR ROPA, TECHO DE CONCRETO CON UNA VITRINA DE MADERA EN LA PARTE SUPERIOR, CUENTA CON BODEGA</t>
  </si>
  <si>
    <t>LILIA RICARDA ANOTNIO ESPINOZA</t>
  </si>
  <si>
    <t>GERARDO PATROCINIO ANTONIO CRUZ</t>
  </si>
  <si>
    <t>PISO DE CEMENTO, TECHO DE CONCRETO, VITRINA DE MADERA</t>
  </si>
  <si>
    <t>ROPA HECHA Y CORSETERIA</t>
  </si>
  <si>
    <t>JAVIER JIMENES BARRON</t>
  </si>
  <si>
    <t>PISO DE CEMENTO, TECHO DE CONCRETO, VITRINA DE MADERA, TUBULARES</t>
  </si>
  <si>
    <t>PISO DE CEMENTO, TECHO DE CONCRETO, VITRINA DE MADERA, TUBULARES, APARADOR DE ALUMINIO Y ANAQUEL DE FIERRO</t>
  </si>
  <si>
    <t>PISO DE CEMENTO, TECHO DE CONCRETO, ANAQUELES DE LAMINA, VITRINAS DE MADERA, CORTINAD DE FIERRO Y ANAQUELES DE TUBULAR</t>
  </si>
  <si>
    <t>ERNESTO LEOBARDO HERNANDEZ ARBIZUU</t>
  </si>
  <si>
    <t>SEDERIA, TELES, BLANCOS Y MANTEL DE HULE</t>
  </si>
  <si>
    <t>PISO DE LOSETA, PAREDES Y TECHO DE AZULEJO, DOS MAQUINA TORTILLADORAS, UNA BASCULA DE RELOJ, DOS CORTINA DE FIERRO, DOS MOSTRADORES DE CONCRETO FORRADOS DE AZULEJO</t>
  </si>
  <si>
    <t>EMMA CHAVEZ GARCIA</t>
  </si>
  <si>
    <t>PISO DE LOSETA, CORTINA DE FIERRO, PISO DE CONCRETO, TECHO DE CONCRETO, FIERROS TUBULARES Y MOSTRADOR DE MADERA</t>
  </si>
  <si>
    <t>RECEPCION Y DESPACHO DE TINTORERIA</t>
  </si>
  <si>
    <t>HILDA ROMERO C.</t>
  </si>
  <si>
    <t>PISO DE LOSETA, TECHO DE CONCRETO, ANAQUELES DE METAL, VITRINA DE FIERRO, CORTINA DE FIERRO</t>
  </si>
  <si>
    <t>REPARACION DE APARATOS ELECTRODOMESTICOS</t>
  </si>
  <si>
    <t>MARO ANTONIO CRUZ GRACIA</t>
  </si>
  <si>
    <t>PISO DE LOSETA, TECHO DE CONCRETO, VITRINA DE ALUMINIO, CORTINA DE FIERRO, DIVISION DE FIERRO</t>
  </si>
  <si>
    <t>VENTA Y REPARACIÓN DE JOYERIA</t>
  </si>
  <si>
    <t>RAUL ALEJANDRO DE LA CRUZ RAMOS</t>
  </si>
  <si>
    <t>PISO DE CONCRETO, TECHO DE CONCRETO, BARRA DE CONCRETO, ESTUFA, CORTINA DE FIERRO</t>
  </si>
  <si>
    <t>CATALINA LOPEZ VEGA</t>
  </si>
  <si>
    <t>PISO DE LOSETA, TECHO DE CONCRETO, VITRINA DE MADERA CON VIDRIO, BASCULA SENCILLA, ANAQUELES DE ALUMINIO</t>
  </si>
  <si>
    <t>TLAPALERIA, FERRETERIA Y PAPELERIA</t>
  </si>
  <si>
    <t>ANTONIO GOMEZ SEGURA</t>
  </si>
  <si>
    <t>ISRAEL JULIAN GOMES SEGURA</t>
  </si>
  <si>
    <t>BARRA DE CONCRETO, PISO DE CONCRETO, TECHO DE CONCRETO, UNA MAQUINA TORTILLADORA, LAVADERO, BASCULA SENCILLA, DOS CORTINAS</t>
  </si>
  <si>
    <t>MARTHA MAGDALENA MAYEN ABONZA</t>
  </si>
  <si>
    <t>PISO DE LOSETA, TECHO DE CONCRETO, VITRINA, BASCULA ELECTRONICA, REBANADORA, DOS REFRIGERADORES, BODEGA EN LA PARTE SUPERIOR HECHA DE TABIQUE Y TECHO DE CONCRETO</t>
  </si>
  <si>
    <t>ABARROTES, CREMERIA, SALCHICHONERIA, HUEVO, MATERIAS PRIMAS, SEMILLAS</t>
  </si>
  <si>
    <t>MOISES DAVID SANTIAGO GARCIA VALENCIA</t>
  </si>
  <si>
    <t>PISO DE LOSETA, TECHO DE CONCRETO, VITRINA, BASCULA ELECTRONICA, REBANADORA, DOS REFRIGERADORES, BODEGA EN LA PARTE SUPERIOR HECHA DE TABIQUE Y TECHO DE CONCRETO, ANAQUELES DE MADERA</t>
  </si>
  <si>
    <t>TRES CORTINAS DE FIERRO, PISO DE LOSETA, TECHO DE CONCRETO Y TRES VITRINAS DE ALUMINIO</t>
  </si>
  <si>
    <t>TELAS, RETAZOS, ARTICULOS PARA BEBE Y BLANCOS</t>
  </si>
  <si>
    <t>IMELDA CRUZ CARPEÑA</t>
  </si>
  <si>
    <t>PISO DE LOSETA, ANAQUELES DE MADERA, VITRINA DE LAMINA, CORTINA DE FIERRO, TECHO DE CONCRETO, BASCULA ELECTRICA, BODEGA EN LA PARTE SUPERIOR</t>
  </si>
  <si>
    <t>CREMERIA, SALCHICHONERIA, HUEVO, LECHE SEMILLAS Y GRANOS</t>
  </si>
  <si>
    <t>CECILIA ALCALA PADILLA</t>
  </si>
  <si>
    <t>VITRINA REFRIGERADORA, ANAQUELES DE MADERA, PISO DE LOSETA, TECHO DE CONCRETO Y BODEGA, PAREDES DE TABIQUE SIN TECHO</t>
  </si>
  <si>
    <t>PISO DE LOSETA, VITRINA DE LAMINA, ANAQUELES DE MADERA, TECHO DE LOSETA, MUEBLE DE MADERA, BODEGA EN LA PARTE SUPERIOR DE TABIQUE SIN TECHO</t>
  </si>
  <si>
    <t>CREMERIA, SALCHICHONERIA, ABARROTES, HUEVO, SEMILLAS Y PAÑALES</t>
  </si>
  <si>
    <t>JACOBO BASURTO SANCHEZ</t>
  </si>
  <si>
    <t>EXHIBIDOR DE HERRERIA, PECERAS TUBULARES, TECHO DE CONCRETO, PISO DE LOSETA, TRES ANAQUELES TUBULARES, REFRIGERADOR, CORTINA DE FIERRO</t>
  </si>
  <si>
    <t>ACUARIO, MASCOTAS, ACCESORIOS EN GENERAL Y PRODUCTOS</t>
  </si>
  <si>
    <t>ESPERANZA RIVERA V,</t>
  </si>
  <si>
    <t>CANCEL, EXHIBIDOS DOS ANAQUELES TUBUALRES, PISO DE LOSETA, TECHO DE LONA, VITRINA TUBULAR</t>
  </si>
  <si>
    <t>CORSETERIA, ARTICULOS PARA EL DEPORTE Y FLORERIA ARTIFICIAL</t>
  </si>
  <si>
    <t>MARIA DEL ROSARIO RIVERA</t>
  </si>
  <si>
    <t>PISO DE LOSETA, TECHO DE LAMINA, UNA BARRA DE SEMENTO, DOS ANAQUELES TUBULARES, MEDIA CORTINA DE FIERRO</t>
  </si>
  <si>
    <t>JUGUETERIA EN GENERAL Y ARTUCULOS DE PLASTICO</t>
  </si>
  <si>
    <t>PISO DE LOSETA, TECHO DE LAMINA, UNA BARRA DE SEMENTO, DOS ANAQUELES TUBULARES</t>
  </si>
  <si>
    <t>MEDIA CORTINA, PISO DE LOSETA, TECHO DE LAMINA, BARRA DE CONCRETO, ANAQUELES DE LAMINA</t>
  </si>
  <si>
    <t>PERFUMERIA, REGALOS Y JOYERIA</t>
  </si>
  <si>
    <t>PISO FIRME, BARRA DE SEMENTO, ANAQUELES DE MADERA RUSTICA, TECHO DE LAMINA, SIERRAN SU LOCAL CON UNA LAMINA</t>
  </si>
  <si>
    <t>CRISTALERIA, PELTRE, ALUMINIO Y ARTICULOS PARA EL HOGAR</t>
  </si>
  <si>
    <t>HILDA CARPEÑO DENOVA</t>
  </si>
  <si>
    <t>TECHO DE LAMINA, BARRA DE CONCRETO, EXHIBIDOR DE MADERA, PISO DE CEMENTO, LAMINA PARA ASEGURAR</t>
  </si>
  <si>
    <t>BLANCOS</t>
  </si>
  <si>
    <t>JENNI PALAFOX TORRES</t>
  </si>
  <si>
    <t>DOS MEDIAS CORTINAS DE FIERRO PISO DE CONCRETO, DOS BARRAS DE CONCRETO, DOS ANAQUELES DE LAMINA, TECHO DE LAMINA</t>
  </si>
  <si>
    <t>ARTICULOS DE PLASTICO, JUGUETES, HULES Y BOLSAS</t>
  </si>
  <si>
    <t>SANDRA LETICIA RIVERA ARRIAGA</t>
  </si>
  <si>
    <t>MEDIA CORTINA DE FIERRO, TECHO DE LAMINA, ANAQUELES DE LAMINA</t>
  </si>
  <si>
    <t>CERAMICA, LOZA EN GENRAL Y PELTRE</t>
  </si>
  <si>
    <t>ROGELIO ISRALE RIVERA ARRIAGA</t>
  </si>
  <si>
    <t>TECHO DE LAMINA, CORTINA DE FIERRO, PISO DE LOSETA, BARRA DE CONCRETO FORRADA DE AZULEJO, REFRIGERADOR Y BITRINA DE ALUMINIO</t>
  </si>
  <si>
    <t>TECHO DE LAMINA, CORTINA DE FIERRO, PISO DE LOSETA, BARRA DE CONCRETO FORRADA DE AZULEJO, REFRIGERADOR Y VITRINA DE ALUMINIO, REFRIGERADOR, BASCULA</t>
  </si>
  <si>
    <t>BARBACOA, CARNITAS, NOPALES P´REPARADOS</t>
  </si>
  <si>
    <t>MARIA CONCEPCION PEREA ROJAS</t>
  </si>
  <si>
    <t>PISO DE CONCRETO, CORTINA DE FIERRO, PLANCHA DE CONCRETO FORRADO DE AZULEJO, UN QUEMADOR Y VITRINA</t>
  </si>
  <si>
    <t>VENTA DE CARNITAS</t>
  </si>
  <si>
    <t>ELIZABETH MARTINEZ ALVARES</t>
  </si>
  <si>
    <t>PISO DE CONCRETO, DOS CORTINAS DE FIERRO, TECHO DE CONCRETO, DOS QUEMADORES Y UN ANAQUEL TUBULAR</t>
  </si>
  <si>
    <t>BARBACOA, REFRESCOS, CARNITAS Y NOPALES</t>
  </si>
  <si>
    <t>MARIO ABERTO ARANDA MUÑOS</t>
  </si>
  <si>
    <t>DOS MITADES DE CORTINA DE FIERRO, DOS ANAQUELES DE METAL, DOS BARRAS DE CONCRETO, TECHO DE MADERA, CAJONES DE MADERA, PISO DE MADERA, BODEGA EN LA PARTE SUPERIOR</t>
  </si>
  <si>
    <t>RETACERIA Y TELAS</t>
  </si>
  <si>
    <t>JOSE JUAN ROSAS HERNANDEZ</t>
  </si>
  <si>
    <t>CORTINA DE FIERRO, ANAQUELES DE FIERRO, MUEBLES DE MADERA, PISO DE CONCRETO</t>
  </si>
  <si>
    <t>ABARROTES, CEMERIA, SEMILLAS Y PAÑALES</t>
  </si>
  <si>
    <t>JUANA XOXHITL JORGE YESCAS</t>
  </si>
  <si>
    <t>CORTINA DE FIERRO, VITRINA DE METAL, PISO DE LOSETA, ANAQUELES DE MADERA, TECHO DE MADERA</t>
  </si>
  <si>
    <t>MERCERIA Y ARTICULOS DE DEPORTE</t>
  </si>
  <si>
    <t>CORTINA DE FIERRO, ANAQUELES DE MADERA, VITRINA DE METAL, PISO DE LOSETA, TECHO DE MADERA</t>
  </si>
  <si>
    <t>CORTINA DE FIERRO, PISO DE LOSETA, EXHIBIDOR Y VITRINA DE FIERRO, ANQUEL DE FIERRO Y FIBRA DE VIDRIO</t>
  </si>
  <si>
    <t>TERESA SALAZAR SANTIAGO</t>
  </si>
  <si>
    <t>CORTINA DE FIERRO, PISO DE LOSETA, VITRINA DE FIERRO, TECHO DE MADERA, EN LA PARTE SUPERIOR CUENTA CON UNA BODEGA DE MADERA</t>
  </si>
  <si>
    <t>ROLANDO SAN JUAN SALAZAR</t>
  </si>
  <si>
    <t>CORTINA DE FIERRO, ANAQUEL DE MADERA , VITRINA DE MADERA Y UN EXHIBIDOR TUBULAR</t>
  </si>
  <si>
    <t>JOYERIA DE FANTASIA, ARTICULOS DE REGALO, PERFUEMRIA Y CERAMICA</t>
  </si>
  <si>
    <t>RAFAEL SAN JUAN MENDOZA</t>
  </si>
  <si>
    <t>CORTINA DE FIERRO, PISO DE CONCRETO, BARRA DE CONCRETO, TECHO DE LAMINA, ANAQUELES DE METAL</t>
  </si>
  <si>
    <t>JARCERIA</t>
  </si>
  <si>
    <t>SILVIA ROSAS HERNANDEZ</t>
  </si>
  <si>
    <t>CORTINA, VITRINA, ANAQUELES DE FIERRO, TECHO DE LAMINA, PISO DE CONCETO</t>
  </si>
  <si>
    <t>CHILES SECOS, MOLES, DULCES CONFITADOS</t>
  </si>
  <si>
    <t>PISO DE LOSETA, CORTINA DE FIERRO , TECHO DE LAMINA, TRES REFRIGERADORES, TARJA Y CHOCOLATERA</t>
  </si>
  <si>
    <t>RAYMUNDO RUIZ R.</t>
  </si>
  <si>
    <t>CORTINA DE FIERRO, VITRINA DE ALUMINIO, PISO DE LOSETA, DOS ANAQUELES DE FIERRO</t>
  </si>
  <si>
    <t>PAPELERIA, UTILES ESCOLARES Y DE OFICINA</t>
  </si>
  <si>
    <t>CORTINA DE FIERRO VITRINA DE ALUMNIO, PISO DE LOSETA, ANAQUEL DE MADERA</t>
  </si>
  <si>
    <t>FLORES ARTIFICIALES, MINBRE, PERFUMERIA Y JOYERIA</t>
  </si>
  <si>
    <t>EUCEBIA FLORES CARPEÑA</t>
  </si>
  <si>
    <t>DOS CORTINA DE FIERRO, BITRINA DE ALUMINIO, REFRIGRERADOR, FREGADERO, UN EXPRIMIDOR, EXTRACTOR, TRITURADOR, ESQUINERO Y TECHO DE LAMINA</t>
  </si>
  <si>
    <t>FUETE DE SODAS CON VENTA DE POSTRES, TORTAS Y SOPAS INSTANTANEAS</t>
  </si>
  <si>
    <t>LILIA MORALES GUERRA</t>
  </si>
  <si>
    <t>PISO DE CONCRETO, DOS CORTINAD E FIERRO, BARRA DE CONCRETO, BARRA DE MADERA, BASCULA ELECETRONICA</t>
  </si>
  <si>
    <t>ORTENCIA JIMENEZ MENDEZ</t>
  </si>
  <si>
    <t>CORTINA DE FIERRO, PLANCHA DE CONCRETO, ANAQUEL DE FIERRO, PISO DE CONCRETO, PUERTA DE FIERRO Y BASCULA</t>
  </si>
  <si>
    <t>EMETERIO AMARO MUÑOS</t>
  </si>
  <si>
    <t>ANAQUELES DE HERRERIA, BASCULA ELECTRONICA, PISO DE CONCRETO</t>
  </si>
  <si>
    <t>DANIEL GUTIERREZ TORRES</t>
  </si>
  <si>
    <t>PISO DE CONCRETO, ANAQUEL DE MADERA, BASCULA DIGITAL</t>
  </si>
  <si>
    <t>CORTINA DE FIERRO, PISO DE LOSETA, LLAVE DE AGUA, TECHO DE LAMINA</t>
  </si>
  <si>
    <t>OFELIA CHALCHI AVENDAÑO</t>
  </si>
  <si>
    <t>DOS CORTINAS DE FIERRO, DOS PLANCHAS DE CONCRETO, PISO DE LOSETA, PAREDES FORRADAS DE AZULEJO, ESTUFA, TANQUE DE VEINTE KILOS, REFRIGERADOR</t>
  </si>
  <si>
    <t>ANTOJITOS, TACOS DE GUISASDOS, TORTAS Y REFRESCOS</t>
  </si>
  <si>
    <t>CORTINA DE FIERRO, PISO DE LOSETA, TECHO DE LAMINA, BITRINA DE HERRERIA, ANAQUELES DE FIERRO</t>
  </si>
  <si>
    <t xml:space="preserve">JARCERIA, </t>
  </si>
  <si>
    <t>FLORA CARPEÑA ACOSTA</t>
  </si>
  <si>
    <t>DOS CORTINA DE FIERRO, PISO DE LOSETA, VITRINA DE FIERRO, TECHO DE LAMINA</t>
  </si>
  <si>
    <t>BONETERIA, ATICULOS DE BEBE Y ROPA</t>
  </si>
  <si>
    <t>RODOLFO FLORES CARPEÑA</t>
  </si>
  <si>
    <t>CORTINA DE FIERRO, PISO DE LOSETA, VITRINA DE ALUMINIO, EXHIBIDOR DE FIERRO</t>
  </si>
  <si>
    <t>MERCERIA, JUGUETES, PERFUMERIA Y REGALOS</t>
  </si>
  <si>
    <t>RAQUEL ARRIAGA ESPINDOLA</t>
  </si>
  <si>
    <t>CORTINA DE FIERRO, TECHO DE LAMINA, BARRA DE CONCRETO, PISO DE LOSETA</t>
  </si>
  <si>
    <t>ARACELI FLORES CARPEÑA</t>
  </si>
  <si>
    <t>CORTINA DE FIERRO, SIN TECHO PLANCHA DE CONCRETO, PISO DE CONCRETO, ANAQUEL TUBULAR Y DOS BASCULAS</t>
  </si>
  <si>
    <t>ADAN CARPEÑA ACOSTA</t>
  </si>
  <si>
    <t>CORTINA DE FIERRO, TECHO DE LAMINA, PISO DE CONCRETO, ANAQUELES DE MADERA, REFRIGERADOR Y LAVADERO</t>
  </si>
  <si>
    <t>DOS VITRINAS PARA ECHIBIR ALIMENTOS, PISO DE LOSETA, ESTUFA, FREGADERO, BARRAS DE CONCRETO, FORRADOS DE AZULEJO Y BODEGA EN LA PARTE SUPERIOR</t>
  </si>
  <si>
    <t>MARIQSQERIA</t>
  </si>
  <si>
    <t>KARLA GUTIERRES TORRES</t>
  </si>
  <si>
    <t>VITRINA, ESCALERA, BARRA DE AZULEJO, LAVADERO, MUEBLE DE MADERA, BODEGA DE CONCRETO</t>
  </si>
  <si>
    <t>COMIDA Y ANTOJITOS</t>
  </si>
  <si>
    <t>MARIO HUGO GURTIERREZ ORTIZ</t>
  </si>
  <si>
    <t>DOS BARRAS DE CONCRETO, FORRADAS DE AZULEJO, BASCULA DE RELOJ</t>
  </si>
  <si>
    <t>MAYOLA TORRES FLORES</t>
  </si>
  <si>
    <t>DOS BARRAS DE CONCRETO, HIELERA DE CONCRETO, LAVADERO Y UNA BASCULA DE RELOJ</t>
  </si>
  <si>
    <t>MARIO HUGO GURTIERREZ TORRES</t>
  </si>
  <si>
    <t>DOS CORTINAS DE FIERRO, DOS PLANCHAS DE CONCRETO DE AZULEJO, PISO DE LOSETA, REPISA FORRADA DE AZULEJO, BASCULA DE RELOJ</t>
  </si>
  <si>
    <t>PISO DE LOSETA, PAREDEDS FORRADAS DE AZULEJO, DOS BARRAS DE CONCRETO FORRADAS DE AZULEJO, BASCULA</t>
  </si>
  <si>
    <t>EDITH ALVAREZ</t>
  </si>
  <si>
    <t>JESUS RICARDO PEREZ ALVAREZ</t>
  </si>
  <si>
    <t>CORTINA DE FIERRO, PISO DE LOSETA, VITRINA DE ALUMINIO, REFRIGERADOR</t>
  </si>
  <si>
    <t>CORTINAS DE FIERRO, PISO DE LOSETA, VITRINA DE ALUMINIO, REFRIGERADOR, DOS BARRAS</t>
  </si>
  <si>
    <t>ANTOJITOS MEXICANOS Y COMIDA</t>
  </si>
  <si>
    <t>ARGELIA VIDAL GARCIA</t>
  </si>
  <si>
    <t>PISO Y BARRA DE CONCRETO, ANAQUELES DE MADERA</t>
  </si>
  <si>
    <t>LOZA DE BARRO</t>
  </si>
  <si>
    <t>MARIO ELISEO MENDEZ CASTAÑEDA</t>
  </si>
  <si>
    <t>PISO DE LOSETA, BARRA DE CONCRETO, ANAQUELES DE MADERA, BASCULA</t>
  </si>
  <si>
    <t>CARIDAD CASTAÑEDA MANCILLA</t>
  </si>
  <si>
    <t>MARIA LUISA MENDEZ CASTAÑEDA</t>
  </si>
  <si>
    <t>ANAQUELES DE MADERA, PISO Y BARRA DE CONCRETO</t>
  </si>
  <si>
    <t>CLEMENTINA PETRA CHAVARRIA BRIGIDO</t>
  </si>
  <si>
    <t>DOS CORTINA DE FIERRO, PISO DE LOSETA, TECHO DE MADERA</t>
  </si>
  <si>
    <t>TELAS Y BONETERIA</t>
  </si>
  <si>
    <t>NORBERTO SALAZAR SANTIAGO</t>
  </si>
  <si>
    <t>DOS CORTINA DE FIERRO, PISO DE LOSETA, TECHO DE MADERA, BODEGA EN LA PARTE SUPERIOR</t>
  </si>
  <si>
    <t>DOS BARRAS DE CONCRETO, DOS CORTINAS DE FIERRO, ANAQUELES DE LAMINA, PISO DE CONCRETO</t>
  </si>
  <si>
    <t>MATERIAS PRIMAS Y ARTICULOS PARA FIESTA Y DULCES</t>
  </si>
  <si>
    <t>JOSE ALEJANDRO AREVALO VAZUQEZ</t>
  </si>
  <si>
    <t>PISO DE LOSETA, TECHO DE PLASTICO, ANAQUELES TUBULARES, DOS VITRINAS DE ALUMINIO, BASCULA ELECTRONICA, BODEGA DE LAMINA EN LA PARTE SUPERIOR</t>
  </si>
  <si>
    <t>MATERIA PRIMAS Y DULCES</t>
  </si>
  <si>
    <t>KATHIA XOCHITL ALKALA RIVERA</t>
  </si>
  <si>
    <t>TOCIENRIA</t>
  </si>
  <si>
    <t>MARIA VICENTE BASTION</t>
  </si>
  <si>
    <t>TOCINERIA Y VISCERAS</t>
  </si>
  <si>
    <t>CONCEPCION RODRIGUEZ MEZA</t>
  </si>
  <si>
    <t>ROBERTO CELIS ESCOTO</t>
  </si>
  <si>
    <t>ABARROTES Y CREMERIA</t>
  </si>
  <si>
    <t>JUAN CORDOVA MARTINEZ</t>
  </si>
  <si>
    <t>MARIA NATIVIDAD MARTINEZ ORTIZ</t>
  </si>
  <si>
    <t>VIDRIERIA</t>
  </si>
  <si>
    <t>ARTURO FORTANEL RODRIGUEZ</t>
  </si>
  <si>
    <t>CORTINA, PISO DE LOSETA, TECHO DE LAMINA, PASILLO PONIENTE DEL MERCADO</t>
  </si>
  <si>
    <t>ABARROTES, CREMERIA Y SEMILLAS</t>
  </si>
  <si>
    <t>BEATRIZ CORDOVA MARTINEZ</t>
  </si>
  <si>
    <t>TECHADO DE LAMINA, FORRADO DE AZULEJO, PISO DE LOSETA, CORTINA, EN LA PARTE ORIENTE DE LA PRIMERA ENTRADA</t>
  </si>
  <si>
    <t>FIRRADO DE AZULEJO, TECHO DE LAMINA SIN CORTINA, LADO IZQUIERDO DE LA PRIMERA ENTRADA</t>
  </si>
  <si>
    <t>TECHO DE LAMINA, FORRADO DE AZULEJO, SIN CORTINA, PARTE DERECHA DE LA SEGUNDA ENTRADA</t>
  </si>
  <si>
    <t>TECHO DE LAMINA, TERMINADO EN PINTURA DE ACEITE CON CORTINA, AL PONIENTE DE LA SEGUNDA ENTRADA</t>
  </si>
  <si>
    <t>TECHO DE LAMINA Y PINTURA CON CORTINA, AL COSTADO IZQUIERDO DEL NUMERO 4</t>
  </si>
  <si>
    <t xml:space="preserve">TECHO  DE LAMINA Y CORTINA, COSTADO IZQUERDO DEL NUMERO 5 </t>
  </si>
  <si>
    <t>TECHADO DE LAMINA, PISO DE LOSETA, CORTINA, FRENTE AL LOZAL 15</t>
  </si>
  <si>
    <t>ABARROTES Y SEMILLAS</t>
  </si>
  <si>
    <t>JAVIER CORDOVA MARTINEZ</t>
  </si>
  <si>
    <t>ACONDICIONADO CON PLAFON, PISO DE LOSETA Y CORTINA, PASILLO PONIENTE DEL MERCADO</t>
  </si>
  <si>
    <t>SALA DE BELLEZA Y ARTICULOS DE BELLEZA</t>
  </si>
  <si>
    <t>CONSUELO GREGORIA MORALES RIVERA</t>
  </si>
  <si>
    <t>TECHADO DE LAMINA, CORTINA, PISO DE LOSETA, A LADO NORTE DEL 10</t>
  </si>
  <si>
    <t>LAVANDERIA</t>
  </si>
  <si>
    <t>ISABEL CRUZ AVILA</t>
  </si>
  <si>
    <t>TECHO DE LAMINA, CORTINA, PISO DE LOSETA, AL SUR DE LOS SANITARIOS</t>
  </si>
  <si>
    <t>COMPOSTURA DE ROPA, MERCERIA Y TELAS</t>
  </si>
  <si>
    <t>FLORENCIA RAMIREZ REYES</t>
  </si>
  <si>
    <t>PLANCHA DE CONCRETO FORRADA DE AZULEJO, AL ESTE DE LA VIDRIERIA</t>
  </si>
  <si>
    <t>JUAN VILLANUEVA HERRERA</t>
  </si>
  <si>
    <t>PLANCHA DE CONCRETO FORRADA DE AZULEJO, FRENTE AL NUMERO 9</t>
  </si>
  <si>
    <t>PLANCHA DE CONCRETO FORRADA DE AZULEJO, EN EL PASILLO PONIENTE DEL MERCADO</t>
  </si>
  <si>
    <t>PUESTO CON VENTANAS Y REJAS, FRENTE AL NUMERO 10</t>
  </si>
  <si>
    <t>ANGELA ROSAMARIA PALMA ROBLES</t>
  </si>
  <si>
    <t>MALLA Y LAMINAS, PASILLO NORTE DEL MERCADO</t>
  </si>
  <si>
    <t>ARTICULOS ELECTRICOS Y ACCESORIOS DE PLOMERIA</t>
  </si>
  <si>
    <t>CRISTHIAN CORNEJO GUTIERREZ</t>
  </si>
  <si>
    <t>PLANCHA NORMAL, FRENTE AL NUMERO 4</t>
  </si>
  <si>
    <t>CHILES SECOS, MOLES Y NOPALES</t>
  </si>
  <si>
    <t>MARIA CRISTINA CORTEZ TORRES</t>
  </si>
  <si>
    <t>PLANCHA NORMAL, FRENTE AL NUMERO 18</t>
  </si>
  <si>
    <t>MODESTA HERNANDEZ GONZALEZ</t>
  </si>
  <si>
    <t>PLANCHA DE CONCRETO, DETRÁS DE NUMERO 14</t>
  </si>
  <si>
    <t>ALICIA AGUIIRE TLALPAN</t>
  </si>
  <si>
    <t>PLANCHA CON HERRERIA Y CRISTALES, FRENTE AL NUMERO 20</t>
  </si>
  <si>
    <t>PLANCHA CON MALLA Y TECHO DE LAMINA, DETRÁS DEL NUMERO 20</t>
  </si>
  <si>
    <t>REPARACION DE APARATOS ELECTRICOS</t>
  </si>
  <si>
    <t>MARCELO MARTINEZ ALBERTO</t>
  </si>
  <si>
    <t>PUESTO CON APARADORES DE CRISTAL Y ALUMINIO, FRENTE AL NUMERO 4</t>
  </si>
  <si>
    <t>FLORENCIA GARCIA ALVARADO</t>
  </si>
  <si>
    <t>PLANCHA TIPICA, PASILLO CENTRAL DEL MERCADO</t>
  </si>
  <si>
    <t>JUAN RAMIREZ REYES</t>
  </si>
  <si>
    <t>MARTHA GARCIA HERNANDEZ</t>
  </si>
  <si>
    <t>LOZA SIN CORTINA NI PROTECCION, PARTE CENTRAL DEL MERCADO</t>
  </si>
  <si>
    <t>CRISANTO RAMIREZ REYES</t>
  </si>
  <si>
    <t>LOCAL CON LOZA Y PROTECCIONES DE MALLA, DETRÁS DEL 26</t>
  </si>
  <si>
    <t>FRITURAS LONGANIZA Y MANTECA</t>
  </si>
  <si>
    <t>ERNESTO ARANDA MEDINA</t>
  </si>
  <si>
    <t>A UN LADO DEL 26, CON LOZA, SIN PROTECCIONES</t>
  </si>
  <si>
    <t>IRENE DE JESUS GONZALEZ</t>
  </si>
  <si>
    <t>LOCAL CON LOZA Y PROTECCIONES DE MALLA, AL LADO IZQUIERDO DEL 27</t>
  </si>
  <si>
    <t>BARBACOA Y NOPALES</t>
  </si>
  <si>
    <t>LEONOR ARANDA MEDINA</t>
  </si>
  <si>
    <t>CON LOZA SIN PROTECCIONES, LADO DERECHO DEL 28</t>
  </si>
  <si>
    <t>COMIDA, QUESADILLASY HUARACHEZ</t>
  </si>
  <si>
    <t>JULIA RAMIREZ REYES</t>
  </si>
  <si>
    <t>CON LOZA Y PROTECCIONES DE MALLA, DETRÁS DE LOCAL 30</t>
  </si>
  <si>
    <t>BARBACOA, NOPALES, REFRESCOS</t>
  </si>
  <si>
    <t>ISABEL MEDINA GALICIA</t>
  </si>
  <si>
    <t>PLANCHAS NORMALES, PROTEJIDAS CON ESTRUCTURA Y VIDRIOS, FRENTE LA NUEMRO 31</t>
  </si>
  <si>
    <t>PLANCHA TIPICA CON PISO DE LOSETA, PINTURA DE ACITE, FRENTE AL PASILLO ORIENTE DEL MERCADO</t>
  </si>
  <si>
    <t>POSTRES DULCES Y SALADOS</t>
  </si>
  <si>
    <t>LUIS FAVIOLA LOPEZ GUTIERREZ</t>
  </si>
  <si>
    <t>PISO DE LOSETA, PINTURA DE ACEITE, DRENAJE Y AGUA, FRENTE A LA PUERTA ORIENTE DEL MERCADO</t>
  </si>
  <si>
    <t>TAQUERIA, ANTOJITOS Y COMIDA</t>
  </si>
  <si>
    <t>SILVIO CCONTRERAS MONTES DE OCA</t>
  </si>
  <si>
    <t>MALLA SICLONICA Y VIDRIOS, FRENTE A LA TORTILLERIA</t>
  </si>
  <si>
    <t>ARTICULOS ELECTRICOS Y PLOMERIA</t>
  </si>
  <si>
    <t>YOLANDA ARANDA MEDINA</t>
  </si>
  <si>
    <t>MALLA CICLONICA, FRENTE AL 41</t>
  </si>
  <si>
    <t>MARCO ANTONIO BARRADAS ARANDA</t>
  </si>
  <si>
    <t>AL COSTADO IZQUIERDO DEL 37, TECHO CON LAMINA</t>
  </si>
  <si>
    <t>DISCOS Y CASETS</t>
  </si>
  <si>
    <t>CARMEN DANIEL XICOTENCATL</t>
  </si>
  <si>
    <t>ACONDICIONADO CON ESTRUCTURA DE METAL Y VIDRIO, EN LA ESQUINA DEL PASILLO ORIENTE Y NORTE</t>
  </si>
  <si>
    <t>PAPELERIA Y BLANCOS</t>
  </si>
  <si>
    <t>LOCAL CON LOZA, PISO DE LOSETA, PASILLO NORTE DEL MERCADO</t>
  </si>
  <si>
    <t>JULIO RUEDA MARTINEZ</t>
  </si>
  <si>
    <t>LOCAL CON LOZA Y PROTECCIONES DE VIDRIO, LADO DERECHOD EL NUMERO 40</t>
  </si>
  <si>
    <t>NOE BENJAMIN SOSA RUIZ</t>
  </si>
  <si>
    <t>LOCAL CON LOZA, PROTECCIONES DE VIDRIO, A LA DERECHA DEL 41</t>
  </si>
  <si>
    <t>PASTELERIA Y MATERIAS PRIMAS</t>
  </si>
  <si>
    <t>MARIA IRMA GALICIA GALICIA</t>
  </si>
  <si>
    <t>CRISTALERIA, CERAMICA Y ALFARERIA</t>
  </si>
  <si>
    <t>GILDARDO ASUCNCION VIVAS ROJAS</t>
  </si>
  <si>
    <t>LOCAL CON LOZA, CORTINA, PISO DE LOSETA, FRENTE AL NUMERO 39</t>
  </si>
  <si>
    <t>LOCAL DE LOZA CORTINA Y PISO DE LOSETA, SOBRE PASILLO NORTE FRENTE AL 38</t>
  </si>
  <si>
    <t>MERCERIA, ROPA Y ARTICULOS PARA BEBE</t>
  </si>
  <si>
    <t>ADRIANA LILIA ALVAREZ GUTIEREZ</t>
  </si>
  <si>
    <t>LOCAL CON LOZA, CORTINA, LOSETA, AL LADO DERECHO DE LA ADMISNITRACION</t>
  </si>
  <si>
    <t>PERFUMERIA, REGALOS, ROPA Y FLORES ARTIFICIALES</t>
  </si>
  <si>
    <t>LAURA FABIOLA ALVAREZ GUTIERREZ</t>
  </si>
  <si>
    <t>LOCAL TECHADO CON LAMINA, PISO DE LOSETA Y CIRTINA</t>
  </si>
  <si>
    <t>CALZADO Y ARTICULOS PARA DEPORTES</t>
  </si>
  <si>
    <t>OMAR CORNEJO GUTIERREZ</t>
  </si>
  <si>
    <t>TECHO DE LAMINA, CORTINA, PISO DE LOSETA, A LADO IZQUIERDO DEL 46 PASILLO ORIENTE</t>
  </si>
  <si>
    <t>HERBOLARIA Y FLORES</t>
  </si>
  <si>
    <t>JOSE GUADALUPE CORNEJO CRUZ</t>
  </si>
  <si>
    <t>TECHO DE LAMINA CORTINA PISO DE LOSETA, AL LADO IZQUIERDO DEL 47, PASILLO ORIENTE</t>
  </si>
  <si>
    <t>ACCESORIOS, ESERES Y JUGUETERIA</t>
  </si>
  <si>
    <t>MARTHA GUTIERREZ GUTIERREZ</t>
  </si>
  <si>
    <t>TECHO DE LAMINA, CORTINA, PISO DE LOSETA, EN EL PASILLO ORIENTE, IZQUIERDA DEL NUMERO 49</t>
  </si>
  <si>
    <t>MARIA CRSITINA MARTINEZ PEÑARANDA</t>
  </si>
  <si>
    <t>TECHO DE LAMINA, CORTINA, PISO DE LOSETA, A LADO IZQUIERDO DEL 49 DEL PASILLO ORIENTE</t>
  </si>
  <si>
    <t>ELODIA PEÑARANDA PANTALEON</t>
  </si>
  <si>
    <t>TECHO DE LAMINA CORTINA, PISO DE LOSETA, FORADO DE AZULEJO, A LADO DEL 1 A LADO IZQUIERDO DEL 50</t>
  </si>
  <si>
    <t>UBICADO AL ESTE, CON LOZA, CORTINA, PISO DE CEMENTO, 7 MTS.</t>
  </si>
  <si>
    <t>JUAN ADRIAN ROMERO MONTES DE OCA</t>
  </si>
  <si>
    <t>UBICADO AL ESTE, LOZA, CORTINA, PISO DE CEMENTO, 7 MTS</t>
  </si>
  <si>
    <t>NICOLASA NOLASCO VALDIVIA</t>
  </si>
  <si>
    <t>FILIBERTO CRUZ GALICIA</t>
  </si>
  <si>
    <t>UBIDAO AL ESTE, LOZA, CORTINA, PISO DE CEMENTO, 7 MTS</t>
  </si>
  <si>
    <t>ROSA MARIA MEDINA AYALA</t>
  </si>
  <si>
    <t>BENITO CAMACHO RAMIREZ</t>
  </si>
  <si>
    <t>LUIS FELIPE MENDEZ MEDINA</t>
  </si>
  <si>
    <t>SUSANA POLANCO AMARO</t>
  </si>
  <si>
    <t>CARMEN RIOS NUÑEZ</t>
  </si>
  <si>
    <t>UBIDAO AL ESTE, LOZA, CORTINA, PISO DE CEMENTO, 7 MTS, INACTIVO</t>
  </si>
  <si>
    <t>UBICADO AL ESTE, LOSA CORTINA, PISO DE CEMENTO, 7 MTS, INACTIVO</t>
  </si>
  <si>
    <t>FRANCISCO GARCIA PORRAS</t>
  </si>
  <si>
    <t>UBICADO AL ESTE FUSIONADO, CON LOSA CORTINAS, PISO DE CEMENTO, 7 MTS, INACTIVO</t>
  </si>
  <si>
    <t>CIRILO LOZANO RODRIGUEZ</t>
  </si>
  <si>
    <t>CREMERIA Y ABARROTES</t>
  </si>
  <si>
    <t>MATERIA PRIMAS</t>
  </si>
  <si>
    <t>SERGIO LOZANO RODRIGUEZ</t>
  </si>
  <si>
    <t>UBIDADO AL ESTE, TECHO DE TABLAS DE MADERA, CORTINAS, PISO DE CEMENTO, SUP 7 MTS</t>
  </si>
  <si>
    <t>DULCERIA ARTICULOS PARA FIESTA, CERAS Y MATERIAS PRIMAS</t>
  </si>
  <si>
    <t>MARIA ELENA BELTRAN CASTILLO</t>
  </si>
  <si>
    <t>UBIDADO AL ESTE, TECHO DE TABLAS DE MADERA, CORTINAS, PISO DE LOSETA, SUP 7 MTS</t>
  </si>
  <si>
    <t>CHILES SECOS, MOLE EN PASTA, SEMILLAS Y ESPECIAS</t>
  </si>
  <si>
    <t>JUAN CARLOS REYNOSO ANACORETA</t>
  </si>
  <si>
    <t>PAPAPELERIA Y REGALOS</t>
  </si>
  <si>
    <t>CRISTINA RAMIREZ AYALA</t>
  </si>
  <si>
    <t>UBICADO AL NORTE, TECHO DE LAMINA METALICA, PISO DE CEMENTO, CORTINA, SUP. 7 MTS</t>
  </si>
  <si>
    <t>BONETERIA Y REGALOS</t>
  </si>
  <si>
    <t>PAULINO SAN MIGUEL TENORIO</t>
  </si>
  <si>
    <t>FLORES Y PLANTAS</t>
  </si>
  <si>
    <t>MARGARITA FLORES CASTRO</t>
  </si>
  <si>
    <t>UBICADO AL NORTE, CON PLANCHA PISO DE CEMENTO, SUP 7 MTS</t>
  </si>
  <si>
    <t>PALETERIA, NEVERIA, AGUAS FRESCAS</t>
  </si>
  <si>
    <t>JUAN CARLOS BLAS TENORIO</t>
  </si>
  <si>
    <t>DOMINGO BLAS GONZALEZ</t>
  </si>
  <si>
    <t>ANGEL CRUZ NUÑEZ</t>
  </si>
  <si>
    <t>UBICADO AL NORTE, PISO DE LOSETA, SUP 7 MTS, INACTIVO</t>
  </si>
  <si>
    <t>JUALIA DE LA ROSA VILLANUEVA</t>
  </si>
  <si>
    <t>UBICADO AL NORTE, PLANCHA PISO DE SEMENTO, 7 MTS</t>
  </si>
  <si>
    <t>ROGELIO PULIDO SEPEDA</t>
  </si>
  <si>
    <t>SENAIDA BONIFACIA HERNANDEZ CASTILLO</t>
  </si>
  <si>
    <t>SILVIA JUANITA GARCIA CALVA</t>
  </si>
  <si>
    <t>CLARA JIMENEZ PEÑA</t>
  </si>
  <si>
    <t>UBICADO AL ESTE, PLANCHA, PISO DE CEMENTO, 7 MTS, INACTIVO</t>
  </si>
  <si>
    <t>HIELO</t>
  </si>
  <si>
    <t>REMEDIO JUAREZ LEON</t>
  </si>
  <si>
    <t>UBICADO AL ESTE, SIN PLANCHA, PISO DE CEMENTO, 7 MTS, INACTIVO</t>
  </si>
  <si>
    <t>BOUTIQUE</t>
  </si>
  <si>
    <t>ARACELI JIMENEZ XOLALPA</t>
  </si>
  <si>
    <t>UBICADO AL NORTE CON PLANCHA, PISO DE CEMENTO, 7 MTS</t>
  </si>
  <si>
    <t>MARIA PINEDA QUINTANA</t>
  </si>
  <si>
    <t>LUCINA PEÑAS CHAVEZ</t>
  </si>
  <si>
    <t>UBICADO AL NORTE CON PLANCHA, PISO DE CEMENTO, 7 MTS, INACTIVO</t>
  </si>
  <si>
    <t>ERMINIO TEPALCAPA DE NUÑEZ</t>
  </si>
  <si>
    <t>UBICADO AL ESTE, PISO DE CEMENTO, 7 MTS, INACTIVO</t>
  </si>
  <si>
    <t>SILVIA SUAREZ PINEDA</t>
  </si>
  <si>
    <t>UBICADO AL ESTE CON PLANCHA, PISO DE CEMENTO, 7 MTS, INACTIVO</t>
  </si>
  <si>
    <t>LIDIA PINEDA QUINTANA</t>
  </si>
  <si>
    <t>JOVITA JIMENEZ BASTIDA</t>
  </si>
  <si>
    <t>UBICADO AL ESTE CON PLANCHA, TECHO Y PAREDES CON TABLAS DE MADERA,  PISO DE CEMENTO, 7 MTS, INACTIVO</t>
  </si>
  <si>
    <t>LOUREDES PINDA PINEDA</t>
  </si>
  <si>
    <t>UBICADO, AL ESTE, SIN PLANCHA, PISO DE CEMENTO, SUP 7 MTS. INACTIVO</t>
  </si>
  <si>
    <t>JUGOS, LICUADOS, AGUAS, TORTAS, FRUTA PICADA</t>
  </si>
  <si>
    <t>JAVIER BARRIOS NUÑEZ</t>
  </si>
  <si>
    <t>UBICADO AL ESTE, CON PLANCHA, PISO DE CEMENTO, 7 MTS, INACTIVO</t>
  </si>
  <si>
    <t>QUESADILLAS, CHICHARRON</t>
  </si>
  <si>
    <t>RENE SALVADOR CAMACHO RIOS</t>
  </si>
  <si>
    <t>YOLANDA MONTERRUBIO RAMIREZ</t>
  </si>
  <si>
    <t>INACTIVO, AL NORTE, CON PLANCHA, PISO DE CEMENTO, 7 MTS.</t>
  </si>
  <si>
    <t>MARGARITA PINEDA FLORES</t>
  </si>
  <si>
    <t>UBICADO AL NORTE , PISO DE LOSETA, 7 MTS,.</t>
  </si>
  <si>
    <t>UBICADO AL SUR, LOSETA, CORTINA, SUP. 8 MTS.</t>
  </si>
  <si>
    <t>MARIA GILA, NUÑEZ HERNANDEZ</t>
  </si>
  <si>
    <t>CREMERIA, SALCHICHONERIA, ABARROTES, SEMILLAS, CHILES SECOS</t>
  </si>
  <si>
    <t>MARIA DEL CARMEN NUÑEZ CASTILLO</t>
  </si>
  <si>
    <t>MARGARITA JIMENEZ DE AGUILA</t>
  </si>
  <si>
    <t>ABARROTES, SEMILLAS Y CHILES SECOS</t>
  </si>
  <si>
    <t>RAMIRO PINEDA JIMENEZ</t>
  </si>
  <si>
    <t>UBICADO AL SUR, CON  LOZA, COTINA SIN PLACHA, SUP 8 MTS</t>
  </si>
  <si>
    <t>UBICADO AL SUR,  CON LOZA, CORTINA, PISO DE CEMENTO, SUP. 8 MTS.</t>
  </si>
  <si>
    <t>CARNES, FRIAS, CREMERIA Y ABARROTES</t>
  </si>
  <si>
    <t>JENNY RAMIREZ AYALA</t>
  </si>
  <si>
    <t>UBICADO AL SUR, LOZA, CORTINA, PISO DE CEMENTO, 8 MTS</t>
  </si>
  <si>
    <t xml:space="preserve">ABARROTES,  </t>
  </si>
  <si>
    <t>PABLO JIMENEZ DEL AGUILA</t>
  </si>
  <si>
    <t>TANIA PEÑA BARRIOS</t>
  </si>
  <si>
    <t>ABARROTES EN GENERAL</t>
  </si>
  <si>
    <t>EFREN PEÑA HERNANDEZ</t>
  </si>
  <si>
    <t>QUESADILLAS, CLACOYOS Y REFRESCOS</t>
  </si>
  <si>
    <t>DULCE MARIA DEL VALLE CASTILLO</t>
  </si>
  <si>
    <t>LEONOR GODINEZ PINEDA</t>
  </si>
  <si>
    <t>JUGOS, LICIADOS, TORTAS, AGUAS FRESCAS Y COCTELES DE FRUTA</t>
  </si>
  <si>
    <t>MARIA DE JESUS MARTINEZ NURIA</t>
  </si>
  <si>
    <t>UBICADO AL SUR, LOZA, CORTINA, PISO DE CEMENTO, 18 MTS</t>
  </si>
  <si>
    <t>HERIBERTA JIMENEZ PEREZ</t>
  </si>
  <si>
    <t>UBICADO AL SUR, LOZA, CORTINA, PISO DE CEMENTO, 10 MTS</t>
  </si>
  <si>
    <t>CALZADO, ARTICULOS DE PIEL Y VINIL</t>
  </si>
  <si>
    <t>JUAN SANTOS CHAVEZ</t>
  </si>
  <si>
    <t>UBICADO AL SUR, LOZA, CORTINA, CON PLACHA PARA HORNILLAS, PISO DE CEMENTO, 11 MTS</t>
  </si>
  <si>
    <t>COMIDA, ANTOJITOS MEXICANOS Y REFRESCOS</t>
  </si>
  <si>
    <t>MARIA DEL ROSARIO CASTILLO ESPINOZA</t>
  </si>
  <si>
    <t>UBICADO AL SUR, LOZA, CORTINA, CON PLACHA PARA HORNILLAS, PISO DE CEMENTO, 12 MTS</t>
  </si>
  <si>
    <t xml:space="preserve">COMIDA </t>
  </si>
  <si>
    <t>AL SUR OESTE, LOZA, CORTINA, PISO DE CEMENTO, 7 MTS</t>
  </si>
  <si>
    <t>CREMERIA, ABARROTES, FORRAJES Y SEMILLAS</t>
  </si>
  <si>
    <t>JULIA RAMIREZ AYALA</t>
  </si>
  <si>
    <t>UBICADO AL SUR OESTE, CON LOZA, CORTINA, PISO DE CEMENTO 7 MTS</t>
  </si>
  <si>
    <t>JARCIERIA, PALSTICOS, PELTRE, ALUMINIO Y CRISTALERIA</t>
  </si>
  <si>
    <t>HERIBERTA FLROES PADILLA</t>
  </si>
  <si>
    <t>UBICADO AL SUR OESTE, CON LOZA, CORTINA, PISO DE LOSETA, 7 MTS</t>
  </si>
  <si>
    <t xml:space="preserve">JARCIERIA  </t>
  </si>
  <si>
    <t>RUPERTO BARRIOS RAMIREZ</t>
  </si>
  <si>
    <t>UBICADO AL SUR OESTE, CON LOZA, CORTINA, CON PLACHA, PISO DE CEMENTO, 7 MTS</t>
  </si>
  <si>
    <t xml:space="preserve">CHILES SECOS, MOLE EN PASTA  </t>
  </si>
  <si>
    <t>MARINA JIMENEZ DE NUÑEZ</t>
  </si>
  <si>
    <t>MARIA GUADALUPE PEREZ CRUZ</t>
  </si>
  <si>
    <t>ROPA HECHA, MERCERIA Y REGALOS</t>
  </si>
  <si>
    <t>NORMA BASTIDA PINEDA</t>
  </si>
  <si>
    <t>ROPA Y REGALOS</t>
  </si>
  <si>
    <t>MARCELINA BASTIDA AYALA</t>
  </si>
  <si>
    <t>BONETERIA, MERCIA, Y ROPA HECHA</t>
  </si>
  <si>
    <t>MARIA ANGELA MONTES HERNANDEZ</t>
  </si>
  <si>
    <t>ROPA HECHA Y REGALOS</t>
  </si>
  <si>
    <t>MARIA GUADALUPE PEÑA NULEZ</t>
  </si>
  <si>
    <t>UBICADO AL SUR OESTE, CON LOZA, CORTINA, SIN PLACHA, PISO DE CEMENTO, 7 MTS</t>
  </si>
  <si>
    <t>ROPA HECHA, MERCERIA Y BONETERIA</t>
  </si>
  <si>
    <t>UBICADO AL SUR OESTE, CON LOZA, CORTINA,  PLACHA, PISO DE CEMENTO, 7 MTS</t>
  </si>
  <si>
    <t>ROSA MARIA BARRIOS SANTA CRUZ</t>
  </si>
  <si>
    <t>BONETRIA, CORSETERIA</t>
  </si>
  <si>
    <t>LEONOR BERNAL ROQUE</t>
  </si>
  <si>
    <t>UBICADO AL SUR OESTE, CON LOZA, CORTINA,  PLACHA, PISO DE CEMENTO</t>
  </si>
  <si>
    <t>TELAS</t>
  </si>
  <si>
    <t>DOLORES PINEDA CONTRERAS</t>
  </si>
  <si>
    <t>UBICADO AL SUR OESTE, CON LOZA, CORTINA,  SIN PLACHA, PISO DE CEMENTO, 7 MTS</t>
  </si>
  <si>
    <t>CANCELERIA Y VIDIERIA</t>
  </si>
  <si>
    <t>FRANCISCO ORTIZ ROBLES</t>
  </si>
  <si>
    <t>JUANA PEÑA PEREZ</t>
  </si>
  <si>
    <t>VIDRIERIA Y CANCELERIA</t>
  </si>
  <si>
    <t>AMALIA IBAÑEZ CARMONA</t>
  </si>
  <si>
    <t>UBICADO AL SUR OESTE, CON LOZA, CORTINA,  PLACHA, PISO DE CEMENTO, 7 MTS, INACTIVO</t>
  </si>
  <si>
    <t>CIRILA LOURDES QUINTANA BARRIOS</t>
  </si>
  <si>
    <t xml:space="preserve">UBICADO AL SUR OESTE, CON LOZA, CORTINA,  PLACHA, PISO DE CEMENTO, 7 MTS, </t>
  </si>
  <si>
    <t>ALEJO BAEZA POLANCO</t>
  </si>
  <si>
    <t>OLGA LIBIA TEPANTITLA PINEDA</t>
  </si>
  <si>
    <t>REPARACION DE CALZADO</t>
  </si>
  <si>
    <t>ESTANISLAO ELADIO VAZQUEZ PALACIOS</t>
  </si>
  <si>
    <t>TERESA MIRELLES MARTIENZ</t>
  </si>
  <si>
    <t>ROPA EN GENERAL Y REGALOS</t>
  </si>
  <si>
    <t>ANDRES PEÑA POSOS</t>
  </si>
  <si>
    <t>MARIA LUISA RIVERA</t>
  </si>
  <si>
    <t>TORTILLAS, TOSTADAS Y DERIVADOS</t>
  </si>
  <si>
    <t>JUANA MARTINEZ VALDEZ</t>
  </si>
  <si>
    <t>UBICADO AL ESTE, CON LOZA CORTINA, SIN PLACHA, PISO DE CEMENTO, 10 MTS</t>
  </si>
  <si>
    <t>ORTENCIA PORRAS TORRES</t>
  </si>
  <si>
    <t>MARCOS ALEJANDRO LOAIZA FRAGOSO</t>
  </si>
  <si>
    <t>UBICADO AL ESTE, CON LOZA CORTINA,  PLACHA, PISO Y PAREDES DE AZULEJO, 10 MTS</t>
  </si>
  <si>
    <t>SALVADOR PINEDA RUIZ</t>
  </si>
  <si>
    <t>ENEDINA FUENTES MEDINA</t>
  </si>
  <si>
    <t>UBICADO AL ESTE, CON LOZA CORTINA,  PLACHA, PISO  DE CEMENTO, 10 MTS</t>
  </si>
  <si>
    <t>GABINA MEDINA PADILLA</t>
  </si>
  <si>
    <t>NIDIA MONTES DOMINGUEZ</t>
  </si>
  <si>
    <t xml:space="preserve">PESCADO </t>
  </si>
  <si>
    <t>TERESA LEYTE LOZADA</t>
  </si>
  <si>
    <t>UBICADO AL CUR, LOZA, CORTINA , PISO DE CEMENTO, 10 MTS.</t>
  </si>
  <si>
    <t>ESTRELLA DEL SOCORRO HERNANDEZ MONTES</t>
  </si>
  <si>
    <t>INACTIVO, AL ESTE, CON LOZA, CORTINA, PISO DE CEMENTO, 10 MTS.</t>
  </si>
  <si>
    <t>SE IGNORA</t>
  </si>
  <si>
    <t>LOZA Y CORTINA , A LA ENTRAD DEL PASILLO 1, SUP 5 MTS</t>
  </si>
  <si>
    <t>SERGIO EPIGMENIO MARTINEZ ROMERO</t>
  </si>
  <si>
    <t>LOZA Y CORTINA ,  PASILLO 1, SUP 5 MTS</t>
  </si>
  <si>
    <t>EPIGMENIO MARTINEZ REYES</t>
  </si>
  <si>
    <t>ARTUCULOS PARA EL HOGAR, CRISTALERIA Y JARCIERIA</t>
  </si>
  <si>
    <t>EMMA MOSQUEDA GONZALEZ</t>
  </si>
  <si>
    <t>NORMA ARIAS PALMA</t>
  </si>
  <si>
    <t>CREMERIA, SALCHICHONERIA , ABARROTES Y PRODUCTOS NATURISTAS</t>
  </si>
  <si>
    <t>PATRICIA MARIA LILIA PALMA RAMIREZ</t>
  </si>
  <si>
    <t>ELIZA ARELIO JURADO</t>
  </si>
  <si>
    <t>LOCAL CON CAMARA DE REFRIGERACION, VITRINA REFRIGERANTE, CON LOZA, SIN CORTINA, PASILLO 1, 6 MTS</t>
  </si>
  <si>
    <t>LOCAL CON CAMARA DE REFRIGERACION, VITRINA REFRIGERANTE, CON LOZA, SIN CORTINA, PASILLO 1, 5 MTS</t>
  </si>
  <si>
    <t>MARIA GUADALUPE CABELLO LARA</t>
  </si>
  <si>
    <t>SACARIAS CABELLO VAZQUEZ</t>
  </si>
  <si>
    <t>AURORA CABELLO LARA</t>
  </si>
  <si>
    <t>VITRINA Y LOZA, PASILLO 1 , 5 MTS</t>
  </si>
  <si>
    <t>VITRINA, SIN CORTINA , PASILLO 1, 5 MTS</t>
  </si>
  <si>
    <t>LILIANA CABELLO LARA</t>
  </si>
  <si>
    <t>VITRINA DE EXHIBIXION, LOZA Y CORTINA, PASILLO LATERAL 2, 3 MTS</t>
  </si>
  <si>
    <t>MARIA MADALENA MOLINA LARA</t>
  </si>
  <si>
    <t>MAGDALENA LARA GUTIERREZ</t>
  </si>
  <si>
    <t>VITRINA, LOZA Y CORTINA, PASILLO 2, 3 MTS</t>
  </si>
  <si>
    <t>MARIA LETICIA CALIXTO MOSQUEDA</t>
  </si>
  <si>
    <t>VITRINA, LOZA, CORTINA, 3 MTS</t>
  </si>
  <si>
    <t>PRODUCTOS NATURISTAS</t>
  </si>
  <si>
    <t>PAULINO ADAN MARTINEZ MOSQUEDA</t>
  </si>
  <si>
    <t>ELVIRA PALACIO DEL MONTE</t>
  </si>
  <si>
    <t>PATRICIA GOMEZ RODRIGUEZ</t>
  </si>
  <si>
    <t>ABIERTO SIN LOZA, CON MAQUINA TORTILLADORA, PLANCHA, PASILLO 3, 10 MTS</t>
  </si>
  <si>
    <t>YOLANDA ROMERO VARGAS</t>
  </si>
  <si>
    <t>CERRADO CON ESTRUCTURA METALICA, LOZA, ESTUFA Y REFRIGERADOR, PASILLO 3, 6 MTS</t>
  </si>
  <si>
    <t>SARA ARENAS GARCIA</t>
  </si>
  <si>
    <t>CERRADO CON ESTRUCTURA METALICA Y VITRINA DE EXHIBICION, PASILLO 3, 6 MTS</t>
  </si>
  <si>
    <t>IVONNE SERRALDE GALICIA</t>
  </si>
  <si>
    <t>CON PLANCHA, SIN CORTINA, PASILLO 3, 4 MTS</t>
  </si>
  <si>
    <t>EVA CRUZ PEREZ</t>
  </si>
  <si>
    <t>PLANCHA, ABIERTO, SIN LOZA, PASILLO 3, 4 MTS</t>
  </si>
  <si>
    <t>ELIZABETH AGUILAR CRUZ</t>
  </si>
  <si>
    <t>DANIEL EDUARDO TREVIÑO GUADARRAMA</t>
  </si>
  <si>
    <t>ARTURO TREVIÑO GOMEZ</t>
  </si>
  <si>
    <t>MAXIMINA AGUILAR BARRAGAN</t>
  </si>
  <si>
    <t>LUIS ROBERTO CALZADA JIMENEZ</t>
  </si>
  <si>
    <t>VITRINA Y CORTINA, PASILLO 3, 4 MTS</t>
  </si>
  <si>
    <t>REYNA PALACIOS DEL MONTE</t>
  </si>
  <si>
    <t>VITRINA Y CORTINA, PASILLO 3, 3 MTS</t>
  </si>
  <si>
    <t>CRISTINA PALACIOS DEL MONTE</t>
  </si>
  <si>
    <t>VITRINA, CERRADO CON ESTRUCTURA METALICA, PSILLO 3, 4 MTS</t>
  </si>
  <si>
    <t>GLORIA ORTIZ MOSQUEDA</t>
  </si>
  <si>
    <t>MARIA DE LOS ANGELES MOSQUEDA GONZALEZ</t>
  </si>
  <si>
    <t>PLANCHA, ABIERTO, SIN LOZA, PASILLO 2, 4 MTS</t>
  </si>
  <si>
    <t>MARIA MARTHA MARTINEZ RUIZ</t>
  </si>
  <si>
    <t>CARLOS CADENA AVILA</t>
  </si>
  <si>
    <t>ESTRUCTURA SIN LOZA, PASILLO 2, 4 MTS</t>
  </si>
  <si>
    <t>PAPELERIA Y CRISTALERIA</t>
  </si>
  <si>
    <t>LEONARDO ROSAS MOSQUEDA</t>
  </si>
  <si>
    <t>ROSA JERONIMA PILON ARENAS</t>
  </si>
  <si>
    <t>MIGUEL ANGEL PILON ARENAS</t>
  </si>
  <si>
    <t>HECTOR OMAR VAZQUEZ PALACIOS</t>
  </si>
  <si>
    <t>VITRINA, CERRADO CON ESTRUCTURA METALICA, PASILLO 2 ESQ. PASILLO LATERAL 1, 4 MTS</t>
  </si>
  <si>
    <t>VITRINA, CERRADO CON ESTRUCTURA METALICA, PASILLO 2, 4 MTS</t>
  </si>
  <si>
    <t>LETICIA BARANCO MARTINEZ</t>
  </si>
  <si>
    <t>PABLO CABELLO LARA</t>
  </si>
  <si>
    <t>CAMARA DE REFRIGERACION, VITRINA REFRIGERANTE, SIN CORTINA, PASILLO 2, 4 MTS</t>
  </si>
  <si>
    <t>PLANCHA, ABIERTO, PASILLO 2, 4 MTS</t>
  </si>
  <si>
    <t>MARIA ELENA RAMIREZ PALACIOS</t>
  </si>
  <si>
    <t>VITRINAS, REFRIGERADOR, SIN CORTINA, PASILLO 2, 6 MTS</t>
  </si>
  <si>
    <t>LIBRADO VILLASANA GARCIA</t>
  </si>
  <si>
    <t>REFRIGERADORES, SIN LOZA, SIN CORTINA, PASILLO 2, 4 MTS</t>
  </si>
  <si>
    <t>MARIA GUADALUPE HAMPARZUMIAN RUIZ</t>
  </si>
  <si>
    <t>PLANCHA, SIN LOZA, PASILLO 2, ESQ PASILLO LATERAL 1, 4 MTS</t>
  </si>
  <si>
    <t>SAUL PLACIOS DEL VALLE</t>
  </si>
  <si>
    <t>SALVADOR ALVAREZ</t>
  </si>
  <si>
    <t>PLANCHA, SIN LOZA, PASILLO 2,  4 MTS</t>
  </si>
  <si>
    <t>OSCAR ALVAREZ OLIVARES</t>
  </si>
  <si>
    <t>VITRINAS, SIN LOZA, SIN CORTINA, PASILLO 2, 4 MTS</t>
  </si>
  <si>
    <t>JESUS VILLASANA CABELLO</t>
  </si>
  <si>
    <t>PLANCHA, SIN LOZA, PASILLO 2, ESQ PASILLO LATERAL 2, 4 MTS</t>
  </si>
  <si>
    <t>TORTAS, HAMBURGUESAS, HOT DOGS, POSTRES Y REFRESCOS</t>
  </si>
  <si>
    <t>IVAN VAZQUEZ MATA</t>
  </si>
  <si>
    <t>MARGARIT AMATA MARTINEZ</t>
  </si>
  <si>
    <t>VITRINA, REFIGERANTE, SIN LOZA, PASILLO 1, 4 MTS</t>
  </si>
  <si>
    <t>TERESA LARA LARA</t>
  </si>
  <si>
    <t>MARIA GRACIELA SALOME MENDEZ CASTAÑEDA</t>
  </si>
  <si>
    <t>IRMA SALCEDO ARELIO</t>
  </si>
  <si>
    <t>PLANCHA SIN LOZA, SIN CORTINA, PASILLO 1, 4 MTS</t>
  </si>
  <si>
    <t>PLANCHA SIN LOZA, SIN CORTINA, PASILLO 1, ESQ, CON PASILLO LATERAL 1, 4 MTS</t>
  </si>
  <si>
    <t>MARIA FRANCISCA JUANA MRTINEZ SUAREZ</t>
  </si>
  <si>
    <t>ARACELI RUIZ MATEOS</t>
  </si>
  <si>
    <t>CERRADO CON ESTRUCTURA METALICA Y CORTINA , SIN LOZA, PASILLO 1, 4 MTS</t>
  </si>
  <si>
    <t>GABIELA LEONOR MOSQUEDA GONZALEZ</t>
  </si>
  <si>
    <t>CATALINA VILLASEÑOR LUNA</t>
  </si>
  <si>
    <t>MARTHA ORTIZ VILLASEÑOR</t>
  </si>
  <si>
    <t>MIGUEL ANGEL PALMA RAMIREZ</t>
  </si>
  <si>
    <t>COMIDA, ANTOJITOS Y REFRESCOS</t>
  </si>
  <si>
    <t>ESTUFA Y REFRIGERADOR, PLANCHA, SIN LOZA, SIN CORTINA, 6 MTS</t>
  </si>
  <si>
    <t>MARIA DE LA LUZ HERNANDEZ GARCIA</t>
  </si>
  <si>
    <t>PESCADERIA Y MARISCOS</t>
  </si>
  <si>
    <t>MOLES  Y CHILES SECOS</t>
  </si>
  <si>
    <t>SEMILLAS, MOLES, CHILES SECOS Y ABARROTES</t>
  </si>
  <si>
    <t>MOLES EN GENERAL, CEMILLAS, CHILES SECOS Y ABARROTES</t>
  </si>
  <si>
    <t>TERNERA DE RES Y CARNICERIA</t>
  </si>
  <si>
    <t xml:space="preserve">BARBACOA </t>
  </si>
  <si>
    <t>BARBACOA, CONSOME, TACOS Y REFRESCOS EMBOTELLADOS</t>
  </si>
  <si>
    <t xml:space="preserve">BARBACOA Y REFRESCOS EMBOTELLADOS </t>
  </si>
  <si>
    <t xml:space="preserve">BARBACOA Y REFRESCOS  </t>
  </si>
  <si>
    <t>ANTOJITOS MEXICANOS, COMIDA, TORTAS Y REFRESCOS</t>
  </si>
  <si>
    <t xml:space="preserve">BARBACOA, CARNITAS Y REFRESCOS EMBOTELLADOS </t>
  </si>
  <si>
    <t xml:space="preserve">JUGOS Y LICUADOS </t>
  </si>
  <si>
    <t>JUGOS, LICUADOS Y COCKTEL DE FRUTAS</t>
  </si>
  <si>
    <t>TABAQUERIA, DULCES Y MATERIAS PRIMAS</t>
  </si>
  <si>
    <t>SEMILLAS, FORRAJES Y ALIMENTOS PARA MASCOTAS</t>
  </si>
  <si>
    <t>LENCERIA</t>
  </si>
  <si>
    <t xml:space="preserve">VISCERAS  CRUDAS, COCIDAS, CON VENTA DE CARNERO CRUDO, CARNITAS Y REFRESCOS </t>
  </si>
  <si>
    <t>COMIDA, REFRESCOS Y ANTOJITOS MEXICANOS</t>
  </si>
  <si>
    <t xml:space="preserve">COMIDA, REFRESCOS EMBOTELLADOS, JUGOS Y LICUADOS </t>
  </si>
  <si>
    <t>TORTILLERIA CON MAQUINA AUTOMATICA</t>
  </si>
  <si>
    <t>MOLINO PILOTO PARA NIXTAMAL</t>
  </si>
  <si>
    <t>TACOS Y REFRESCOS EMBOTELLADOS</t>
  </si>
  <si>
    <t>TACOS DE CARNE Y REFRESCOS EMBOTELLADOS</t>
  </si>
  <si>
    <t>TACOS, REFRESCOS Y LICUADOS</t>
  </si>
  <si>
    <t>PESCADO, MARISCOS Y REFRESCOS EMBOTELLADOS</t>
  </si>
  <si>
    <t>COMIDA CORRIDA, ANTOJITOS MEXICANOS, POZOLE, PANCITA Y REFRESCO EMBOTELLADO</t>
  </si>
  <si>
    <t>JUGOS, LICUADOS, ESKIMOS Y COCKTELES DE FRUTAS</t>
  </si>
  <si>
    <t>COMIDA, POZOLE, PANCITA, ONTOJITOS MEXICANOS Y REFRESCOS</t>
  </si>
  <si>
    <t>ATOLE, TAMALES, TACOS DE CARNITAS Y REFRECOS</t>
  </si>
  <si>
    <t>ANTOJITOS MEXICANOS, REFRESCOS, JUGOS Y  LICUADOS</t>
  </si>
  <si>
    <t>ANTOJITOS MEXICANOS., CARNITAS Y REFRESCOS</t>
  </si>
  <si>
    <t xml:space="preserve">ANTOJITOS MEXICANOS Y REFRESCOS   </t>
  </si>
  <si>
    <t xml:space="preserve">ANTOJITOS MEXICANOS Y REFRESCOS </t>
  </si>
  <si>
    <t xml:space="preserve">ANTOJITOS MEXICANOS Y REFRESCOS  </t>
  </si>
  <si>
    <t>ROSTICERIA</t>
  </si>
  <si>
    <t>CECINA DE RES, REFRESCOS EMBOTELLADOS Y LONGANIZA</t>
  </si>
  <si>
    <t>ALIMENTO PARA MASCOTAS Y SEMILLAS</t>
  </si>
  <si>
    <t>FUENTE DE SODAS, PAPAS A LA  FRANCESA, HAMBURGUESAS Y TORTAS</t>
  </si>
  <si>
    <t>VERDURAS, FRUTAS Y LEGUMBRES</t>
  </si>
  <si>
    <t xml:space="preserve">POSTRES Y AGUAS  FRESCAS </t>
  </si>
  <si>
    <t xml:space="preserve">HERBOLARIA FRESCA, ALIMENTO PARA AVES </t>
  </si>
  <si>
    <t>TORTAS, HAMBURGUESAS, HOT-DOGS Y REFRESCOS</t>
  </si>
  <si>
    <t>PALETAS BAMBINO, HELADOS HOLANDA Y GOLOSINAS</t>
  </si>
  <si>
    <t>BONETERIA, ROPA HECHA Y BLANCOS</t>
  </si>
  <si>
    <t>ABARROTES CON VENTA DE HUEVO</t>
  </si>
  <si>
    <t>PAÑALES DESECHABLES Y PERFUMERIA</t>
  </si>
  <si>
    <t>HERBOLARIA, PRODUCTOS MISTICOS Y PRODUCTOS NATURALES</t>
  </si>
  <si>
    <t>PLANTAS NATURALES</t>
  </si>
  <si>
    <t>SALON DE BELLEZA Y  REGALOS</t>
  </si>
  <si>
    <t>JARCERIA EN GENERAL, CRISTALERIA Y PLASTICOS</t>
  </si>
  <si>
    <t>JUGUETES, JOYERIA DE FANTASIA Y COSMETICOS</t>
  </si>
  <si>
    <t>JUGUETES, FANTASIA Y COSMÉTICOS</t>
  </si>
  <si>
    <t>NEVERIA, PALETERIA, REPOSTERIA Y AGUAS FRESCAS</t>
  </si>
  <si>
    <t>ABARROTES Y CREMERIA.</t>
  </si>
  <si>
    <t>REPARACION DE APARATOS ELECTRODOMESTICOS Y VENTA DE REFACCIONES.</t>
  </si>
  <si>
    <t>BONETERIA,ROPA HECHA Y BLANCOS</t>
  </si>
  <si>
    <t>PAÑALES DESHECHABLES Y PERFUMERIA</t>
  </si>
  <si>
    <t>PLANTAS MEDICINALES Y PRODUCTOS NATURISTAS</t>
  </si>
  <si>
    <t>DULCERIA, TABAQUERIA Y MATERIAS PRIMAS</t>
  </si>
  <si>
    <t xml:space="preserve">ANTOJITOS MEXICANOS, COMIDAS Y REFRESCOS EMBOTELLADOS </t>
  </si>
  <si>
    <t>JOEL GUILERMO</t>
  </si>
  <si>
    <t>GALICIA</t>
  </si>
  <si>
    <t>PEREZ</t>
  </si>
  <si>
    <t>MARGARITO LUCAS</t>
  </si>
  <si>
    <t>EFRAIN</t>
  </si>
  <si>
    <t>MENDEZ</t>
  </si>
  <si>
    <t>ARELIO</t>
  </si>
  <si>
    <t>PEDRO</t>
  </si>
  <si>
    <t>JURADO</t>
  </si>
  <si>
    <t>CONCEPCION</t>
  </si>
  <si>
    <t>LOZANO</t>
  </si>
  <si>
    <t xml:space="preserve">JUANA </t>
  </si>
  <si>
    <t>RAMIREZ</t>
  </si>
  <si>
    <t>MEDINA</t>
  </si>
  <si>
    <t>EDGAR</t>
  </si>
  <si>
    <t>PAREDES</t>
  </si>
  <si>
    <t>RAQUEL</t>
  </si>
  <si>
    <t>ROSALES</t>
  </si>
  <si>
    <t>JESUS</t>
  </si>
  <si>
    <t>MEJIA</t>
  </si>
  <si>
    <t>NAPOLES</t>
  </si>
  <si>
    <t xml:space="preserve">JOSE </t>
  </si>
  <si>
    <t>DE LA PEÑA</t>
  </si>
  <si>
    <t>MARIA GUADALUPE</t>
  </si>
  <si>
    <t>MORA</t>
  </si>
  <si>
    <t>GARCIA</t>
  </si>
  <si>
    <t>VALLEJO</t>
  </si>
  <si>
    <t>MARIA GRACIELA</t>
  </si>
  <si>
    <t>VELAZQUEZ</t>
  </si>
  <si>
    <t>RUBENS</t>
  </si>
  <si>
    <t>ADRIAN MIGUEL</t>
  </si>
  <si>
    <t>DELGADO</t>
  </si>
  <si>
    <t>MARIA TERESA</t>
  </si>
  <si>
    <t>BARRANCO</t>
  </si>
  <si>
    <t>J. REFUGIO</t>
  </si>
  <si>
    <t>RODRIGUEZ</t>
  </si>
  <si>
    <t>CECILIA</t>
  </si>
  <si>
    <t>GONZALEZ</t>
  </si>
  <si>
    <t>CAZARES</t>
  </si>
  <si>
    <t>ALAN GUILLERMO</t>
  </si>
  <si>
    <t>ISIDORO BENITO</t>
  </si>
  <si>
    <t>MARTINEZ</t>
  </si>
  <si>
    <t>DANIEL</t>
  </si>
  <si>
    <t xml:space="preserve">MARIBEL </t>
  </si>
  <si>
    <t>MUÑOZ</t>
  </si>
  <si>
    <t>DOLORES PALMIRA</t>
  </si>
  <si>
    <t>EDUARDO</t>
  </si>
  <si>
    <t>ALEJANDRA</t>
  </si>
  <si>
    <t>HERNANDEZ</t>
  </si>
  <si>
    <t xml:space="preserve">FLORINA </t>
  </si>
  <si>
    <t>MARIA LUISA</t>
  </si>
  <si>
    <t>CLAUDIA</t>
  </si>
  <si>
    <t>GAUDENCIO</t>
  </si>
  <si>
    <t>RIVERA</t>
  </si>
  <si>
    <t>BALTAZAR</t>
  </si>
  <si>
    <t>LOURDES</t>
  </si>
  <si>
    <t>ALVAREZ</t>
  </si>
  <si>
    <t>EMILIA</t>
  </si>
  <si>
    <t>FLORES</t>
  </si>
  <si>
    <t>SUAREZ</t>
  </si>
  <si>
    <t>MARCELINO</t>
  </si>
  <si>
    <t>DE LA CRUZ</t>
  </si>
  <si>
    <t>GUADALUPE</t>
  </si>
  <si>
    <t>VAZQUEZ</t>
  </si>
  <si>
    <t xml:space="preserve">JUAN </t>
  </si>
  <si>
    <t>ROMERO</t>
  </si>
  <si>
    <t>ISAAC ALONSO</t>
  </si>
  <si>
    <t>TREJO</t>
  </si>
  <si>
    <t>CASTILLO</t>
  </si>
  <si>
    <t>ARTURO</t>
  </si>
  <si>
    <t>VIRGINIA FELIX</t>
  </si>
  <si>
    <t>DAVID QUINTIN</t>
  </si>
  <si>
    <t>JUANA</t>
  </si>
  <si>
    <t>MORALES</t>
  </si>
  <si>
    <t>ASCENCION</t>
  </si>
  <si>
    <t>MARTIN</t>
  </si>
  <si>
    <t>CATALINA</t>
  </si>
  <si>
    <t>LOPEZ</t>
  </si>
  <si>
    <t>ARTEMIO</t>
  </si>
  <si>
    <t>Y TREJO</t>
  </si>
  <si>
    <t>PADILLA</t>
  </si>
  <si>
    <t>MIREYA</t>
  </si>
  <si>
    <t>AVILA</t>
  </si>
  <si>
    <t>ROSA</t>
  </si>
  <si>
    <t>RAMOS</t>
  </si>
  <si>
    <t>ETELBERTO</t>
  </si>
  <si>
    <t>JOSE MANUEL</t>
  </si>
  <si>
    <t>CAMPOS</t>
  </si>
  <si>
    <t>MARGARITA</t>
  </si>
  <si>
    <t>DIAZ</t>
  </si>
  <si>
    <t>LUIS</t>
  </si>
  <si>
    <t>SERGIO</t>
  </si>
  <si>
    <t>ITZEL</t>
  </si>
  <si>
    <t>MORENO</t>
  </si>
  <si>
    <t>CABELLO</t>
  </si>
  <si>
    <t>PAZ MARIA DE LA LUZ</t>
  </si>
  <si>
    <t>ANTONIO</t>
  </si>
  <si>
    <t>TORRES</t>
  </si>
  <si>
    <t>SALCEDO</t>
  </si>
  <si>
    <t>ELIZABETH JAZMIN</t>
  </si>
  <si>
    <t>PEÑA</t>
  </si>
  <si>
    <t xml:space="preserve"> MARIBEL</t>
  </si>
  <si>
    <t>JORGE ALBERTO</t>
  </si>
  <si>
    <t>FRANCISCO PLATINI</t>
  </si>
  <si>
    <t>ROJAS</t>
  </si>
  <si>
    <t xml:space="preserve">MARIA ELENA </t>
  </si>
  <si>
    <t>JOSE LUIS</t>
  </si>
  <si>
    <t>CRUZ</t>
  </si>
  <si>
    <t>BENJAMIN</t>
  </si>
  <si>
    <t>CHAVEZ</t>
  </si>
  <si>
    <t>ROSALIA</t>
  </si>
  <si>
    <t>JOSE</t>
  </si>
  <si>
    <t>ISLAS</t>
  </si>
  <si>
    <t>JOSE HUGO</t>
  </si>
  <si>
    <t>ORTIZ</t>
  </si>
  <si>
    <t>CARLOS</t>
  </si>
  <si>
    <t>AGUILAR</t>
  </si>
  <si>
    <t>FILIBERTA</t>
  </si>
  <si>
    <t>MENDOZA</t>
  </si>
  <si>
    <t>JUAN APOLONIO</t>
  </si>
  <si>
    <t>MARIA DEL PILAR</t>
  </si>
  <si>
    <t>VEGA</t>
  </si>
  <si>
    <t>REGINO</t>
  </si>
  <si>
    <t>SILVIA</t>
  </si>
  <si>
    <t>OROZCO</t>
  </si>
  <si>
    <t>LEOBARDO MAXIMO</t>
  </si>
  <si>
    <t>SIMON FEDERICO</t>
  </si>
  <si>
    <t>REYES</t>
  </si>
  <si>
    <t>NATALIA CONSUELO</t>
  </si>
  <si>
    <t>JIMENEZ</t>
  </si>
  <si>
    <t>MELO</t>
  </si>
  <si>
    <t>JUAN CARLOS</t>
  </si>
  <si>
    <t>LILIAM GUADALUPE</t>
  </si>
  <si>
    <t>GOMORA</t>
  </si>
  <si>
    <t>ALFONSO</t>
  </si>
  <si>
    <t>MARIA HILARIA</t>
  </si>
  <si>
    <t>PALMA</t>
  </si>
  <si>
    <t>OSCAR CESAR</t>
  </si>
  <si>
    <t>IÑAÑEZ</t>
  </si>
  <si>
    <t>BLANCA ESTELA</t>
  </si>
  <si>
    <t>ANDRES</t>
  </si>
  <si>
    <t>NAVA</t>
  </si>
  <si>
    <t>MARIA DE JESUS PATRICIA</t>
  </si>
  <si>
    <t>JORGE AURELIANO</t>
  </si>
  <si>
    <t>HECTOR</t>
  </si>
  <si>
    <t>ELSA</t>
  </si>
  <si>
    <t>EDILBERTO</t>
  </si>
  <si>
    <t>GUTIERREZ</t>
  </si>
  <si>
    <t>ROBERTO</t>
  </si>
  <si>
    <t>MARIA ELENA</t>
  </si>
  <si>
    <t>OLMEDO</t>
  </si>
  <si>
    <t>MARIA DE JESUS</t>
  </si>
  <si>
    <t>VALADES</t>
  </si>
  <si>
    <t>LEOBARDA TERESA</t>
  </si>
  <si>
    <t>SOTELO</t>
  </si>
  <si>
    <t>JACOBO</t>
  </si>
  <si>
    <t>ANALCO</t>
  </si>
  <si>
    <t>MARICELA</t>
  </si>
  <si>
    <t>CABRERA</t>
  </si>
  <si>
    <t>GAYOSSO</t>
  </si>
  <si>
    <t>ELIDIA</t>
  </si>
  <si>
    <t>MANUELA</t>
  </si>
  <si>
    <t>JOSE ARTESANO</t>
  </si>
  <si>
    <t>JUANA ALBANA</t>
  </si>
  <si>
    <t>RUIZ</t>
  </si>
  <si>
    <t>TRUJILLO</t>
  </si>
  <si>
    <t>ANDREA</t>
  </si>
  <si>
    <t>MARIA FRANCISCA</t>
  </si>
  <si>
    <t>CALZADA</t>
  </si>
  <si>
    <t>ALGUIN</t>
  </si>
  <si>
    <t>SOCORRO</t>
  </si>
  <si>
    <t>ROSALBA</t>
  </si>
  <si>
    <t>ELODIA</t>
  </si>
  <si>
    <t>ORTEGA</t>
  </si>
  <si>
    <t>INES</t>
  </si>
  <si>
    <t>ARENAS</t>
  </si>
  <si>
    <t>BLANCA</t>
  </si>
  <si>
    <t>MARIA MAGDALENA</t>
  </si>
  <si>
    <t>GUEVARA</t>
  </si>
  <si>
    <t>ZUÑIGA</t>
  </si>
  <si>
    <t>HILDA BERTHA</t>
  </si>
  <si>
    <t>ANGELA FRANCISCA</t>
  </si>
  <si>
    <t>JARENZ</t>
  </si>
  <si>
    <t>ALVARADO</t>
  </si>
  <si>
    <t>VENANCIO</t>
  </si>
  <si>
    <t>CELERINA</t>
  </si>
  <si>
    <t>FRANCISCA</t>
  </si>
  <si>
    <t>MALVAEZ</t>
  </si>
  <si>
    <t xml:space="preserve">MAYRA </t>
  </si>
  <si>
    <t>BRAVO</t>
  </si>
  <si>
    <t>DORA ALICIA</t>
  </si>
  <si>
    <t>LUCIA VICTORIA</t>
  </si>
  <si>
    <t xml:space="preserve">MIGUEL </t>
  </si>
  <si>
    <t>IRMA LUCINA</t>
  </si>
  <si>
    <t xml:space="preserve">MARGARITO </t>
  </si>
  <si>
    <t>CARLA IBETH</t>
  </si>
  <si>
    <t xml:space="preserve">AIDA </t>
  </si>
  <si>
    <t>UROZA</t>
  </si>
  <si>
    <t xml:space="preserve">ALICIA </t>
  </si>
  <si>
    <t>ESTUDILLO</t>
  </si>
  <si>
    <t>JOSE BERNARDINO</t>
  </si>
  <si>
    <t>FERNANDEZ</t>
  </si>
  <si>
    <t>SOFIA FELIPA</t>
  </si>
  <si>
    <t>ZAVALA</t>
  </si>
  <si>
    <t>DOLORES</t>
  </si>
  <si>
    <t xml:space="preserve">OLGA </t>
  </si>
  <si>
    <t>HAMPARZUMIAN</t>
  </si>
  <si>
    <t>ENRIQUE</t>
  </si>
  <si>
    <t>SUSANA</t>
  </si>
  <si>
    <t>YESCAS</t>
  </si>
  <si>
    <t>FUENTES</t>
  </si>
  <si>
    <t>MARTHA</t>
  </si>
  <si>
    <t>NARVAEZ</t>
  </si>
  <si>
    <t>NORMA LILIA</t>
  </si>
  <si>
    <t>LUCIANA</t>
  </si>
  <si>
    <t>ANA LILIA</t>
  </si>
  <si>
    <t>DELIA</t>
  </si>
  <si>
    <t>NERI</t>
  </si>
  <si>
    <t>ESPINOZA</t>
  </si>
  <si>
    <t>VICENTE</t>
  </si>
  <si>
    <t>ADELINA</t>
  </si>
  <si>
    <t>RUBEN</t>
  </si>
  <si>
    <t xml:space="preserve"> GALICIA</t>
  </si>
  <si>
    <t xml:space="preserve"> PEREZ</t>
  </si>
  <si>
    <t xml:space="preserve"> </t>
  </si>
  <si>
    <t xml:space="preserve"> GALICIA </t>
  </si>
  <si>
    <t xml:space="preserve"> MENDEZ</t>
  </si>
  <si>
    <t xml:space="preserve"> ARELIO</t>
  </si>
  <si>
    <t xml:space="preserve"> LEYTE</t>
  </si>
  <si>
    <t xml:space="preserve"> RAMIREZ</t>
  </si>
  <si>
    <t xml:space="preserve"> PALACIOS</t>
  </si>
  <si>
    <t xml:space="preserve"> MEJIA</t>
  </si>
  <si>
    <t xml:space="preserve"> MEJIA </t>
  </si>
  <si>
    <t xml:space="preserve"> GARCIA</t>
  </si>
  <si>
    <t xml:space="preserve"> MORA </t>
  </si>
  <si>
    <t xml:space="preserve"> ALQUICIRA</t>
  </si>
  <si>
    <t xml:space="preserve"> MORAN</t>
  </si>
  <si>
    <t xml:space="preserve"> MONCAYO</t>
  </si>
  <si>
    <t xml:space="preserve"> GONZALEZ</t>
  </si>
  <si>
    <t xml:space="preserve"> MARTINEZ</t>
  </si>
  <si>
    <t xml:space="preserve"> ALIZOTA</t>
  </si>
  <si>
    <t xml:space="preserve"> CUEVAS</t>
  </si>
  <si>
    <t xml:space="preserve"> JUAREZ</t>
  </si>
  <si>
    <t xml:space="preserve"> MATEOS </t>
  </si>
  <si>
    <t xml:space="preserve"> MARTELL</t>
  </si>
  <si>
    <t xml:space="preserve"> RIVERA</t>
  </si>
  <si>
    <t xml:space="preserve"> ALVAREZ</t>
  </si>
  <si>
    <t xml:space="preserve"> FLORES</t>
  </si>
  <si>
    <t xml:space="preserve"> VAZQUEZ</t>
  </si>
  <si>
    <t xml:space="preserve"> ROMERO</t>
  </si>
  <si>
    <t xml:space="preserve"> TREJO</t>
  </si>
  <si>
    <t xml:space="preserve"> DE LA PEÑA</t>
  </si>
  <si>
    <t xml:space="preserve"> MORALES</t>
  </si>
  <si>
    <t xml:space="preserve"> MATEOS</t>
  </si>
  <si>
    <t xml:space="preserve"> NAPOLES</t>
  </si>
  <si>
    <t xml:space="preserve"> PADILLA</t>
  </si>
  <si>
    <t xml:space="preserve"> RAMOS</t>
  </si>
  <si>
    <t xml:space="preserve"> SALGADO</t>
  </si>
  <si>
    <t xml:space="preserve"> MORENO</t>
  </si>
  <si>
    <t xml:space="preserve"> GARCIA </t>
  </si>
  <si>
    <t xml:space="preserve"> TORRES</t>
  </si>
  <si>
    <t xml:space="preserve"> PEÑA</t>
  </si>
  <si>
    <t xml:space="preserve"> CENTENO</t>
  </si>
  <si>
    <t xml:space="preserve"> ROJAS</t>
  </si>
  <si>
    <t xml:space="preserve"> MEDINA</t>
  </si>
  <si>
    <t xml:space="preserve"> ORTIZ</t>
  </si>
  <si>
    <t xml:space="preserve"> SILVA</t>
  </si>
  <si>
    <t xml:space="preserve"> MENDOZA</t>
  </si>
  <si>
    <t xml:space="preserve"> LOPEZ</t>
  </si>
  <si>
    <t xml:space="preserve"> PAREDES</t>
  </si>
  <si>
    <t xml:space="preserve"> JIMENEZ</t>
  </si>
  <si>
    <t xml:space="preserve"> COCAÑO</t>
  </si>
  <si>
    <t xml:space="preserve"> MIRAMAR</t>
  </si>
  <si>
    <t xml:space="preserve"> PUEBLA</t>
  </si>
  <si>
    <t xml:space="preserve"> HIDALGO</t>
  </si>
  <si>
    <t xml:space="preserve"> AVILA </t>
  </si>
  <si>
    <t xml:space="preserve"> BARCENAS</t>
  </si>
  <si>
    <t xml:space="preserve"> FRAUSTO</t>
  </si>
  <si>
    <t xml:space="preserve"> TEQUITLALPA</t>
  </si>
  <si>
    <t xml:space="preserve"> CABRERA</t>
  </si>
  <si>
    <t xml:space="preserve"> HERNANDEZ</t>
  </si>
  <si>
    <t xml:space="preserve"> RUIZ</t>
  </si>
  <si>
    <t xml:space="preserve"> RODRIGUEZ</t>
  </si>
  <si>
    <t xml:space="preserve"> CALZADA</t>
  </si>
  <si>
    <t xml:space="preserve"> REYES</t>
  </si>
  <si>
    <t xml:space="preserve"> CABELLO</t>
  </si>
  <si>
    <t xml:space="preserve"> GUEVARA</t>
  </si>
  <si>
    <t xml:space="preserve"> ALVARADO</t>
  </si>
  <si>
    <t xml:space="preserve"> BRAVO</t>
  </si>
  <si>
    <t xml:space="preserve"> SILVA </t>
  </si>
  <si>
    <t xml:space="preserve"> LOPEZ </t>
  </si>
  <si>
    <t xml:space="preserve"> BARRAGAN</t>
  </si>
  <si>
    <t xml:space="preserve"> ZUÑIGA</t>
  </si>
  <si>
    <t xml:space="preserve"> ROSALES</t>
  </si>
  <si>
    <t xml:space="preserve"> ORTEGA </t>
  </si>
  <si>
    <t xml:space="preserve"> ROSETE</t>
  </si>
  <si>
    <t>IBAÑEZ</t>
  </si>
  <si>
    <t>MARIA ISABEL</t>
  </si>
  <si>
    <t>NUÑEZ</t>
  </si>
  <si>
    <t>ARACELI</t>
  </si>
  <si>
    <t>AGUIRRE</t>
  </si>
  <si>
    <t>CHAVARRIA</t>
  </si>
  <si>
    <t xml:space="preserve">PAPELERIA Y LIBRERIA </t>
  </si>
  <si>
    <t>MARTHA ELVA</t>
  </si>
  <si>
    <t>CALNACASCO</t>
  </si>
  <si>
    <t xml:space="preserve">ARTICULOS DE PLASTICO </t>
  </si>
  <si>
    <t>DAVID</t>
  </si>
  <si>
    <t xml:space="preserve">DULCES, GALLETAS, CIGARROS Y MATERIAS PRIMAS </t>
  </si>
  <si>
    <t>CONTRERAS</t>
  </si>
  <si>
    <t>ANA MARIA</t>
  </si>
  <si>
    <t>ROSAS</t>
  </si>
  <si>
    <t xml:space="preserve">ABARROTES Y MATERIAS PRIMAS  </t>
  </si>
  <si>
    <t>SILVIA LEONOR</t>
  </si>
  <si>
    <t xml:space="preserve">DE LA CRUZ </t>
  </si>
  <si>
    <t xml:space="preserve">ABARROTES, CREMERIA  Y SALCHICHONERÍA </t>
  </si>
  <si>
    <t>SANDOVAL</t>
  </si>
  <si>
    <t>ABARROTES CREMERIA Y SALCHICHONERIA</t>
  </si>
  <si>
    <t>ALONSO</t>
  </si>
  <si>
    <t>HERRERA</t>
  </si>
  <si>
    <t xml:space="preserve">POLLO PARTIDO </t>
  </si>
  <si>
    <t>CREMERIA SALCHICHONERIA Y ABARROTES</t>
  </si>
  <si>
    <t>TOMAS</t>
  </si>
  <si>
    <t>RUZ</t>
  </si>
  <si>
    <t>ROBLES</t>
  </si>
  <si>
    <t>JAVIER</t>
  </si>
  <si>
    <t xml:space="preserve">MATERIA PRIMAS Y DEPOSITO DE DULCES </t>
  </si>
  <si>
    <t>EUFROCINA</t>
  </si>
  <si>
    <t>MARIA CARMEN</t>
  </si>
  <si>
    <t xml:space="preserve">TOCINERIA </t>
  </si>
  <si>
    <t>ELVA</t>
  </si>
  <si>
    <t>INACTIVO</t>
  </si>
  <si>
    <t>ALCANTARA</t>
  </si>
  <si>
    <t>CORDERO</t>
  </si>
  <si>
    <t xml:space="preserve">MOLE EN PASTA, CHILES SECOS Y SEMILLAS </t>
  </si>
  <si>
    <t>VERONICA</t>
  </si>
  <si>
    <t>JULIA</t>
  </si>
  <si>
    <t>AMARO</t>
  </si>
  <si>
    <t>ARTICULOSPARA REGALOS Y ORNATOS</t>
  </si>
  <si>
    <t>GIOVANNI</t>
  </si>
  <si>
    <t>GABINA</t>
  </si>
  <si>
    <t>OLIVIOS</t>
  </si>
  <si>
    <t>PAULA GEORGINA</t>
  </si>
  <si>
    <t>GILBERTO</t>
  </si>
  <si>
    <t>FRUTAS, LEGUMBRES Y VARIEDADES DE BOLSAS DE MANDADO</t>
  </si>
  <si>
    <t>SOLEDAD</t>
  </si>
  <si>
    <t>FORRAJERIA Y SEMILLAS</t>
  </si>
  <si>
    <t>LORENA</t>
  </si>
  <si>
    <t>SEMILLAS Y FORRAJES</t>
  </si>
  <si>
    <t>SARA</t>
  </si>
  <si>
    <t>BIBIANA</t>
  </si>
  <si>
    <t>CASOLES</t>
  </si>
  <si>
    <t>BALLEZA</t>
  </si>
  <si>
    <t>CHILES SECOS, MOLE EN PASTA Y NOPALES</t>
  </si>
  <si>
    <t>IMELDA</t>
  </si>
  <si>
    <t>ABARROTES, CHILES SECOS, MOLES EN PASTA Y NOPALES</t>
  </si>
  <si>
    <t>GRACIELA</t>
  </si>
  <si>
    <t>TINTOR</t>
  </si>
  <si>
    <t>CANACASCO</t>
  </si>
  <si>
    <t>SOTO</t>
  </si>
  <si>
    <t>JARCIERIA</t>
  </si>
  <si>
    <t>PABLO ALFREDO</t>
  </si>
  <si>
    <t>ROSTICERIA Y POLLO PARTIDO</t>
  </si>
  <si>
    <t>BERTHA</t>
  </si>
  <si>
    <t>ANTOJITOS</t>
  </si>
  <si>
    <t>JUDITH</t>
  </si>
  <si>
    <t>MONTERO</t>
  </si>
  <si>
    <t>EVANGELINA</t>
  </si>
  <si>
    <t>COMIDA, REFRESCOS, TORTAS Y MARISCOS EN GENERAL</t>
  </si>
  <si>
    <t>EMMA</t>
  </si>
  <si>
    <t>MARIA DEL ROSARIO</t>
  </si>
  <si>
    <t>HERBOLARIA</t>
  </si>
  <si>
    <t>GARCES</t>
  </si>
  <si>
    <t>EDILBERO</t>
  </si>
  <si>
    <t>RAFAEL</t>
  </si>
  <si>
    <t>FRANCISCO</t>
  </si>
  <si>
    <t>CORTES</t>
  </si>
  <si>
    <t>MARES</t>
  </si>
  <si>
    <t>ASUNCION ENCARNACION</t>
  </si>
  <si>
    <t>NICOLAS</t>
  </si>
  <si>
    <t>MATILDE</t>
  </si>
  <si>
    <t>OROSCO</t>
  </si>
  <si>
    <t>VALDEZ</t>
  </si>
  <si>
    <t>ZARATE</t>
  </si>
  <si>
    <t>MATA</t>
  </si>
  <si>
    <t xml:space="preserve">PEDRO </t>
  </si>
  <si>
    <t>VILLASANTE</t>
  </si>
  <si>
    <t>DULCES, REFRESCOS Y VENTA DE CIGARROS</t>
  </si>
  <si>
    <t>JUANA GUADALUPE</t>
  </si>
  <si>
    <t>RANGEL</t>
  </si>
  <si>
    <t>PILAR LUCERO EVELIN</t>
  </si>
  <si>
    <t>ARGUELLO</t>
  </si>
  <si>
    <t>MARTHA LUCIA</t>
  </si>
  <si>
    <t>ULISES</t>
  </si>
  <si>
    <t>CEDEÑO</t>
  </si>
  <si>
    <t>CERRAJERIA Y REPARACION DE APARATOS ELECTRICOS</t>
  </si>
  <si>
    <t>JOVITA</t>
  </si>
  <si>
    <t>FELIPA</t>
  </si>
  <si>
    <t>TAPIA</t>
  </si>
  <si>
    <t>CASTRO</t>
  </si>
  <si>
    <t>ANA</t>
  </si>
  <si>
    <t>ELEAZAR</t>
  </si>
  <si>
    <t>REPARACION DE CALZADO, CON VENTA DE ARTICULOS DE LIMPIEZA</t>
  </si>
  <si>
    <t>GREGORIO</t>
  </si>
  <si>
    <t>VIDRIO Y ALUMINIO</t>
  </si>
  <si>
    <t>ARTURO ALEJANDRO</t>
  </si>
  <si>
    <t>CONSTANTINO</t>
  </si>
  <si>
    <t>GALLARDO</t>
  </si>
  <si>
    <t>ESTETICA</t>
  </si>
  <si>
    <t>LIBRADA</t>
  </si>
  <si>
    <t>ACATITLA</t>
  </si>
  <si>
    <t>DULCE MARIA</t>
  </si>
  <si>
    <t>SANTOS</t>
  </si>
  <si>
    <t>ISABEL</t>
  </si>
  <si>
    <t>SOSA</t>
  </si>
  <si>
    <t xml:space="preserve">DANIEL </t>
  </si>
  <si>
    <t>ALBARRAN</t>
  </si>
  <si>
    <t xml:space="preserve">TOMASA OTILIA </t>
  </si>
  <si>
    <t>RIOJA</t>
  </si>
  <si>
    <t>CASTAÑEDA</t>
  </si>
  <si>
    <t>DONAJI TLATUILTZIN</t>
  </si>
  <si>
    <t>MEZA</t>
  </si>
  <si>
    <t>ALBINA</t>
  </si>
  <si>
    <t>MARIA GUADALUPE VIANEY</t>
  </si>
  <si>
    <t>COLIN</t>
  </si>
  <si>
    <t>ZENAIDA GRACIELA</t>
  </si>
  <si>
    <t>NOGUERON</t>
  </si>
  <si>
    <t>NOGUERO</t>
  </si>
  <si>
    <t>PABLO</t>
  </si>
  <si>
    <t>ELBA</t>
  </si>
  <si>
    <t>CHIRINOS</t>
  </si>
  <si>
    <t>RINCON</t>
  </si>
  <si>
    <t xml:space="preserve">CARMEN </t>
  </si>
  <si>
    <t>JORGE</t>
  </si>
  <si>
    <t>SANCHEZ</t>
  </si>
  <si>
    <t>EDITH</t>
  </si>
  <si>
    <t>TRINIDAD</t>
  </si>
  <si>
    <t>VILLA</t>
  </si>
  <si>
    <t>MARIA FELIX</t>
  </si>
  <si>
    <t>GRANILLO</t>
  </si>
  <si>
    <t>IVONNE</t>
  </si>
  <si>
    <t>VILLANUEVA</t>
  </si>
  <si>
    <t>SANDRA</t>
  </si>
  <si>
    <t>ABRAHAM</t>
  </si>
  <si>
    <t>GOMEZ</t>
  </si>
  <si>
    <t>MARIA DE LA LUZ</t>
  </si>
  <si>
    <t>MARIA DOLORES</t>
  </si>
  <si>
    <t>DURAN</t>
  </si>
  <si>
    <t>DE LA CURZ</t>
  </si>
  <si>
    <t>JUAN DANIEL</t>
  </si>
  <si>
    <t>NOE BERNARDO</t>
  </si>
  <si>
    <t xml:space="preserve"> CARDENAS</t>
  </si>
  <si>
    <t>FRANCISCO VALENTE</t>
  </si>
  <si>
    <t>VALENCIA</t>
  </si>
  <si>
    <t>SANTILLAN</t>
  </si>
  <si>
    <t>EMMA RUFINA</t>
  </si>
  <si>
    <t xml:space="preserve">ROBERTO </t>
  </si>
  <si>
    <t>MATIAS</t>
  </si>
  <si>
    <t>BARTOLO</t>
  </si>
  <si>
    <t>AYALA</t>
  </si>
  <si>
    <t>ROBERTO CARLOS</t>
  </si>
  <si>
    <t>TERREZ</t>
  </si>
  <si>
    <t>FELIX</t>
  </si>
  <si>
    <t>GRISELDA</t>
  </si>
  <si>
    <t>MARTHA CATALINA</t>
  </si>
  <si>
    <t>RUTH</t>
  </si>
  <si>
    <t>SANSEN</t>
  </si>
  <si>
    <t>JOCABED</t>
  </si>
  <si>
    <t>MANCILLA</t>
  </si>
  <si>
    <t>BERTHA MARTINA</t>
  </si>
  <si>
    <t>VENEGAS</t>
  </si>
  <si>
    <t>APOLINAR</t>
  </si>
  <si>
    <t>APOLONIA</t>
  </si>
  <si>
    <t>MARCELLA TANIA</t>
  </si>
  <si>
    <t xml:space="preserve">MORENO </t>
  </si>
  <si>
    <t xml:space="preserve">ASUNCION </t>
  </si>
  <si>
    <t>GARMENDIA</t>
  </si>
  <si>
    <t>CARMONA</t>
  </si>
  <si>
    <t>OSWALDO</t>
  </si>
  <si>
    <t>VARGAS</t>
  </si>
  <si>
    <t>VILLALOBOS</t>
  </si>
  <si>
    <t>PEÑALOZA</t>
  </si>
  <si>
    <t>DUARTE</t>
  </si>
  <si>
    <t>ERIKA</t>
  </si>
  <si>
    <t xml:space="preserve">MARTINEZ </t>
  </si>
  <si>
    <t>SANTIAGO</t>
  </si>
  <si>
    <t>DE LA ROSA</t>
  </si>
  <si>
    <t xml:space="preserve">MARIA </t>
  </si>
  <si>
    <t>MIGUEL ANGEL</t>
  </si>
  <si>
    <t>JUAN</t>
  </si>
  <si>
    <t>ELIAS</t>
  </si>
  <si>
    <t>MUCIÑO</t>
  </si>
  <si>
    <t>ALBERTO LEONEL</t>
  </si>
  <si>
    <t>CANO</t>
  </si>
  <si>
    <t>VICTOR MANUEL</t>
  </si>
  <si>
    <t>ALEJANDRA BEATRIZ</t>
  </si>
  <si>
    <t>ARCE</t>
  </si>
  <si>
    <t>ZAMORA</t>
  </si>
  <si>
    <t>MARIA</t>
  </si>
  <si>
    <t>ANA KAREN</t>
  </si>
  <si>
    <t>MANUEL</t>
  </si>
  <si>
    <t>SAN MARTIN</t>
  </si>
  <si>
    <t>CLAUDIA MARLENE</t>
  </si>
  <si>
    <t xml:space="preserve">NAHUM </t>
  </si>
  <si>
    <t>MARIA TRINIDAD</t>
  </si>
  <si>
    <t>SORIANO</t>
  </si>
  <si>
    <t>MARIA DEL CARMEN TERESA</t>
  </si>
  <si>
    <t>MERIDA</t>
  </si>
  <si>
    <t>FELIPE</t>
  </si>
  <si>
    <t>EUSEBIA MARIA ANGELA</t>
  </si>
  <si>
    <t>HERMILA</t>
  </si>
  <si>
    <t>MONROY</t>
  </si>
  <si>
    <t>SANTANA</t>
  </si>
  <si>
    <t>CLARA ISABEL</t>
  </si>
  <si>
    <t>BERNABE</t>
  </si>
  <si>
    <t>CARRASCO</t>
  </si>
  <si>
    <t>FRANCISCO MELESIO</t>
  </si>
  <si>
    <t xml:space="preserve">ACEVEDO </t>
  </si>
  <si>
    <t>CAÑEDO</t>
  </si>
  <si>
    <t>ALVINA</t>
  </si>
  <si>
    <t>MARIA SANTA</t>
  </si>
  <si>
    <t>JUAN LUIS</t>
  </si>
  <si>
    <t>RAMIEZ</t>
  </si>
  <si>
    <t>JOSEFINA</t>
  </si>
  <si>
    <t>ORTA</t>
  </si>
  <si>
    <t>LETICIA</t>
  </si>
  <si>
    <t>RUBIO9</t>
  </si>
  <si>
    <t>GARDUÑO</t>
  </si>
  <si>
    <t>ALBERTO</t>
  </si>
  <si>
    <t>MARQUEZ</t>
  </si>
  <si>
    <t>RUBIO</t>
  </si>
  <si>
    <t>LUCIO AARON</t>
  </si>
  <si>
    <t>MAURICIO ALEJANDRO</t>
  </si>
  <si>
    <t>TOMASA</t>
  </si>
  <si>
    <t>CRISTINA</t>
  </si>
  <si>
    <t>CORONA</t>
  </si>
  <si>
    <t>RITA ARACELI</t>
  </si>
  <si>
    <t>QUIÑONEZ</t>
  </si>
  <si>
    <t>QUIÑONES</t>
  </si>
  <si>
    <t>ROSA ALICIA</t>
  </si>
  <si>
    <t>MARLEN</t>
  </si>
  <si>
    <t xml:space="preserve">JURADO </t>
  </si>
  <si>
    <t>GLORIA</t>
  </si>
  <si>
    <t>XOCOPA</t>
  </si>
  <si>
    <t>NANCY ALEJANDRA</t>
  </si>
  <si>
    <t>PRIMO</t>
  </si>
  <si>
    <t>ROMAN</t>
  </si>
  <si>
    <t>REBOLLEDO</t>
  </si>
  <si>
    <t>MARIO</t>
  </si>
  <si>
    <t>ERIBERTO</t>
  </si>
  <si>
    <t>BERNARDA</t>
  </si>
  <si>
    <t>VILCHIS</t>
  </si>
  <si>
    <t>SYLVIA</t>
  </si>
  <si>
    <t>DIMAS</t>
  </si>
  <si>
    <t>ANA LAURA</t>
  </si>
  <si>
    <t>CLARO</t>
  </si>
  <si>
    <t>SANE</t>
  </si>
  <si>
    <t>TLACA</t>
  </si>
  <si>
    <t>LUISA</t>
  </si>
  <si>
    <t>NOLASCO</t>
  </si>
  <si>
    <t>REBECA VIRIDIANA</t>
  </si>
  <si>
    <t>SANDRA LUZ</t>
  </si>
  <si>
    <t>ESPINDOLA</t>
  </si>
  <si>
    <t>FERNANDO</t>
  </si>
  <si>
    <t>YOLANDA</t>
  </si>
  <si>
    <t>PACHECO</t>
  </si>
  <si>
    <t>XOOL</t>
  </si>
  <si>
    <t>ARGELIA</t>
  </si>
  <si>
    <t>ERNESTO MARTIN</t>
  </si>
  <si>
    <t>MATERIAS PRIMAS, DULCES, ARTICULOS PARA FIESTAS, BOLSA, PASTA PARA CHICHARRON</t>
  </si>
  <si>
    <t>EXPENDIO DE PAN DE DULCE, GALLETAS Y CHOCOLATES</t>
  </si>
  <si>
    <t>ABARROTES, CREMERIA Y MOLES</t>
  </si>
  <si>
    <t>SALON DE BELLEZA Y PELUQUERIA</t>
  </si>
  <si>
    <t>CRISTALERIA, LOZA, PELTRE, ALUMINIO, ARTICULOS PARA EL HOGAR Y MIMBRE</t>
  </si>
  <si>
    <t>MATERIAS PRIMAS Y DERIVADOS DEL PAPEL</t>
  </si>
  <si>
    <t>BONETERIA, ROPA HECHA, REGALOS Y PERFUMERIA..</t>
  </si>
  <si>
    <t>MERCERIA, TELAS Y PAPELERIA</t>
  </si>
  <si>
    <t>ARTICULOS DE LIMPIEZA, PARA EL HOGAR Y USO PERSONAL</t>
  </si>
  <si>
    <t>MERCERIA, BONETERIA Y ROPA EN GENERAL</t>
  </si>
  <si>
    <t>FORRAJES Y SEMILLAS</t>
  </si>
  <si>
    <t>CHILES SECOS, MOLE Y MOLINO PARA NIXTAMAL</t>
  </si>
  <si>
    <t>JUGOS, LICUADOS, COCTELES DE FRUTA, SANDWICH Y REBANADAS DE PASTELES</t>
  </si>
  <si>
    <t>CARNITAS, REFRESCOS EMBOTELLADOS, FRITURAS, CHICHARRON, LONGANIZA POR KILO, POR TACOS Y TOCINERIA</t>
  </si>
  <si>
    <t>JARCIERIA, PLASTICOS Y ARTICULOS PARA EL HOGAR</t>
  </si>
  <si>
    <t>ABARROTES,CREMERIA,SALCHICHONERIA Y MATERIAS PRIMAS</t>
  </si>
  <si>
    <t>PAPELERIA, MERCERIA, JUGUETERIA Y REGALOS</t>
  </si>
  <si>
    <t>JUGOS, LICUADOS, REFRESCOS, COCINA Y ANTOJITOS</t>
  </si>
  <si>
    <t>CHILES SECOS,  MOLE EN PASTA Y MATERIAS PRIMAS</t>
  </si>
  <si>
    <t>BARBACOA Y REFRESCO EMBOTELLADO</t>
  </si>
  <si>
    <t>JUGUETERIA Y JOYERIA DE FANTASIA</t>
  </si>
  <si>
    <t>COCINA Y ANTOJITOS MEXICANOS</t>
  </si>
  <si>
    <t>CARNICERIA, TOCINERIA Y SUS DERIVADOS</t>
  </si>
  <si>
    <t>CARNICERIA Y  TOCINERIA</t>
  </si>
  <si>
    <t>FRUTAS, LEGUMBRES Y NOPALES</t>
  </si>
  <si>
    <t>NOPALES Y VERDURAS</t>
  </si>
  <si>
    <t>VENTA DE ARTICULOS DEPORTIVOS</t>
  </si>
  <si>
    <t xml:space="preserve">JOYERÌA Y RELOJES </t>
  </si>
  <si>
    <t xml:space="preserve">TALLER DE COMPOSTURAS EN GENERAL, VENTA DE RELOJES Y JOYERIA </t>
  </si>
  <si>
    <t>MOLINO Y MATERIAS PRIMAS</t>
  </si>
  <si>
    <t>CHILES SECOS, MOLE Y SEMILLAS</t>
  </si>
  <si>
    <t>MOLINO DE CHILES SECOS, NIXTAMAL Y SEMILLAS</t>
  </si>
  <si>
    <t>COCINA, ANTOJITOS MEXICANOS, REFRESCOS, JUGOS Y LICUADOS</t>
  </si>
  <si>
    <t>ZAPATERIA, ARTICULOS DE PIEL Y BAZAR</t>
  </si>
  <si>
    <t>ABARROTES, DULCES, SEMILLAS,REFRESCOS Y MATERIAS PRIMAS</t>
  </si>
  <si>
    <t>ABARROTES, SEMILLAS, CHILES SECOS Y MOLE EN PASTA</t>
  </si>
  <si>
    <t>CREMERIA, SALCHICHONERIA Y HUEVO</t>
  </si>
  <si>
    <t>ABARROTES, CARNES FRIAS Y CREMERIA</t>
  </si>
  <si>
    <t>ABARROTES, CREMERIA, SALCHICHONERIA, SEMILLAS Y MATERIAS PRIMAS.</t>
  </si>
  <si>
    <t>JOYERIA DE FANTASIA, PERFUMERIA Y CAJAS PARA REGALOS</t>
  </si>
  <si>
    <t>CREMERIA, HUEVO, REFRESCOS Y CARNES FRIAS</t>
  </si>
  <si>
    <t>ABARROTES, DULCES, SEMILLAS REFRESCOS Y MATERIAS PRIMAS</t>
  </si>
  <si>
    <t>RECUERDOS Y NOVEDADES</t>
  </si>
  <si>
    <t>CARNICERIA, TOCINERIA Y VISCERAS GIRO ACT.</t>
  </si>
  <si>
    <t>BLANCOS Y ARTICULOS RELIGIOSOS</t>
  </si>
  <si>
    <t>RECUERDOS, ARTICULOS RELIGIOSOS Y NOVEDADES</t>
  </si>
  <si>
    <t>ESTETICA CON VENTA DE ARTICULOS DE BELLEZA</t>
  </si>
  <si>
    <t>POLLO  PARTIDO</t>
  </si>
  <si>
    <t>TELAS Y RETACERIA</t>
  </si>
  <si>
    <t>ROPA DE NIÑO Y NIÑA HASTA LA TALLA 12</t>
  </si>
  <si>
    <t>ALFARERIA, ARTICULOS PARA  HOGAR Y REGALOS</t>
  </si>
  <si>
    <t>ESTETICA CON VENTA DE ARTICULOS Y ACCESORIOS DE BELLEZA</t>
  </si>
  <si>
    <t>ROPA CONFECCIONADA EN GENERAL</t>
  </si>
  <si>
    <t>ARTICULOS PARA BEBE, JOYERIA Y ARTESANIAS</t>
  </si>
  <si>
    <t>CHILES SECOS, MOLES Y ESPECIES</t>
  </si>
  <si>
    <t>ATOLE, TAMALES, HUARACHES Y REFRESCOS</t>
  </si>
  <si>
    <t>VENTA Y REPARACIÓN DE RELOJES, JOYERÍA FINA Y DE FANTASIA</t>
  </si>
  <si>
    <t>BARBACOA Y REFRESCOS</t>
  </si>
  <si>
    <t>TACOS DE CECINA, LONGANIZA, ANTOJITOS MEXICANOS</t>
  </si>
  <si>
    <t>EXPENDIO DE HUEVO</t>
  </si>
  <si>
    <t>HERBOLARIA, PLANTAS MEDICINALES Y ARTICULOS RELIGIOSOS</t>
  </si>
  <si>
    <t>TLAPALERIA, CERRAJERIA Y MATERIAL  ELECTRICO</t>
  </si>
  <si>
    <t>TACOS DE CARNITAS, SUADERO, TRIPA, REFRESCOS Y FRITURAS</t>
  </si>
  <si>
    <t>REGALOS</t>
  </si>
  <si>
    <t>UNIFORMES Y BONETERIA</t>
  </si>
  <si>
    <t>DULCES, SEMILLAS Y MATERIAS PRIMAS</t>
  </si>
  <si>
    <t>MOLES, CHILES SECOS Y ESPECIAS</t>
  </si>
  <si>
    <t>VENTA DE TACOS Y POR KILO DE CARNITAS, LONGANIZA, CHICHARRON, TRIPA, BISTEC Y  REFRESCOS</t>
  </si>
  <si>
    <t>ANTOJITOS MEXICANOS CON VENTA DE JUGOS Y AGUAS PREPARADAS</t>
  </si>
  <si>
    <t>REPARACION DE APARATOS ELECTRODOMESTICOS Y REFACCIONES</t>
  </si>
  <si>
    <t>COMIDA CORRIDA Y REFRESCOS</t>
  </si>
  <si>
    <t>PESCADOS, MARISCOS PREPARADOS Y REFRESCOS</t>
  </si>
  <si>
    <t>PAPELERIA, REGALOS, HELADOS Y PALETAS</t>
  </si>
  <si>
    <t>JUGOS, LICUADOS, TORTAS Y ANTOJITOS</t>
  </si>
  <si>
    <t>COCINA, TORTAS Y ANTOJITOS</t>
  </si>
  <si>
    <t>MARIA REYNA SILVA GALICIA</t>
  </si>
  <si>
    <t>VICTOR MANUEL GALICIA GONZALEZ</t>
  </si>
  <si>
    <t>FATIMA ESTEFANIA PANIAGUA PALACIOS</t>
  </si>
  <si>
    <t>MARIA CRUZ GALICIA GONZALEZ</t>
  </si>
  <si>
    <t>CARNICERIA  Y TOCINERIA</t>
  </si>
  <si>
    <t>EVA MARIA ROLON MEZA</t>
  </si>
  <si>
    <t>PAMBAZOS, TOSTADAS, HURACHES, QUESADILLAS, FLAUTAS, ATOLE, CAFÉ Y REFRESCOS</t>
  </si>
  <si>
    <t>POZOLE, TOSTADAS, PANCITA, TOSTADAS, ATOLE, REFRESCOS, CAFÉ, BIRRIA, FLAUTAS, CARNES, PREPARADAS Y CALDOS DE GALLINA</t>
  </si>
  <si>
    <t>Osvaldo Villanueva Onofre</t>
  </si>
  <si>
    <t>Natalio Durán Mendoza</t>
  </si>
  <si>
    <t>MARTÍN MARTÍNEZ OSORNO</t>
  </si>
  <si>
    <t>MIGUEL DE LOS SANTOS MARTINEZ</t>
  </si>
  <si>
    <t>MARIA ELENA DE LOS SANTOS MARTINEZ</t>
  </si>
  <si>
    <t>CLARA JIMENEZ CRUZ</t>
  </si>
  <si>
    <t>LETICIA CRUZ RINCON</t>
  </si>
  <si>
    <t>ELOISA ZENAIDA CHAVEZ ALARCON</t>
  </si>
  <si>
    <t>JUAN PEREZ NAPOLES</t>
  </si>
  <si>
    <t>MARIA DE LOURDES DE LOS SANTOS RODRIGUEZ</t>
  </si>
  <si>
    <t>Jose Eduardo Martinez Contreras</t>
  </si>
  <si>
    <t>BERNARDINA JOSEFA ROMERO RAMIREZ</t>
  </si>
  <si>
    <t>ALEJANDINO HERNÁNDEZ DIANA</t>
  </si>
  <si>
    <t>CREMERIA, SALCHICHONERIA Y LATERIA</t>
  </si>
  <si>
    <t>MARTHA PEREZ  MONDRAGON</t>
  </si>
  <si>
    <t>ITZEL  RAMIREZ ROMERO</t>
  </si>
  <si>
    <t>ROPA EN GENERAL Y BLANCOS</t>
  </si>
  <si>
    <t>DEPORTES, ARTICULOS DE BEBE Y BONETERIA</t>
  </si>
  <si>
    <t>SALVADOR LUA NAVA</t>
  </si>
  <si>
    <t>DIONORAH MARTINEZ, ROSAS</t>
  </si>
  <si>
    <t>MACRINA DENOVA CASTILLO</t>
  </si>
  <si>
    <t>MARIA ELENA ARRIGA ESPINDOLA</t>
  </si>
  <si>
    <t>JORGE ALVARADO OLIVOS</t>
  </si>
  <si>
    <t>MARGARITA JULIANA  AVENDAÑO</t>
  </si>
  <si>
    <t>LUIS REY RAMOS JUAREZ</t>
  </si>
  <si>
    <t>EMILINA ELENA GARCIA MONDRAGON</t>
  </si>
  <si>
    <t>SIMONA NICOLASA ORIHUELA</t>
  </si>
  <si>
    <t>RAFAEL  LUIS ARANDA REYES</t>
  </si>
  <si>
    <t>SIN CORTINA, PISO DE CEMENTO, MEDIA BARDA DE CEMENTO FORRADA DE GRANITO, AL FRENTE UNA VITRINA, REFRIGERADOR, PASILLO CENTRAL IZQUIERDO</t>
  </si>
  <si>
    <t>SIN CORTINA, PISO DE CEMENTO, DOS MEDIA BARDAS DE CEMENTO, DOS MOSTRADORES DE CONCRETO, ESTRUCTURA TUBULAR FIJA, Y MURO DE CARAGA</t>
  </si>
  <si>
    <t>UNA COARTINA DE METAL, VITRINA REFRIGERANTE, PISO DE LOSETA, ESTRUCTURA, TUBULAR CON GANCHOS, TECHO DE MALLA METALICA, ESQUINA PASILLO SUR , SEGUNFO PASILLO</t>
  </si>
  <si>
    <t>SIN CORTINA, PISO DE CEMENTO, 2 MEDIAS BARDAS, BITRINA REFRIGERADOR, ESTRUCTURA METALICA SOBRE BARDA</t>
  </si>
  <si>
    <t>SIN CORTINA, PISO DE LOSETA, DOS MEDIA BARDAS DE CEMENTO, ESTRUCTURA TUBULAR, VITRINA REFRIGERANTE, PASILLO CENTRAL</t>
  </si>
  <si>
    <t>DOS CORTINA METALICAS, PISOD E CEMENTO, TAPANCO DE FIERRO, ESQUINA PASILLO CENTRAL</t>
  </si>
  <si>
    <t>UNA CORTINA METALICA, PISO DE LOSETA, TAPANCO Y TECHO DE LAMINA METALICA, SEGUNDO PASILLO, ENTRE PASILLO NORTE Y PASILLO CENTRAL</t>
  </si>
  <si>
    <t>CORTINA METALICA, BARDA CUBIERTA DE MADERA, PISO DE CEMENTO, MOSTRADOR DE AZULEJO, SEGUNDO PASILLO</t>
  </si>
  <si>
    <t>UNA CORTINA METALICA, PISOD E CEMENTO, BARDAD DE GRANTO, MALLA METALICA, TECHO DE LAMINA, SEGUNDO PASILLO</t>
  </si>
  <si>
    <t>DOS CORTINA METALICAS, PISO DE GRANITO, TECHO DE LAMINA, PASILLO NORTE</t>
  </si>
  <si>
    <t xml:space="preserve">DOS CORTINAS METALICAS, PISO DE LOSETA, PAREDES Y TECHO DE LAMINA, PRIMER PASILLO, RUMBO AL ALTAR DE LA VIRGEN </t>
  </si>
  <si>
    <t>SIN CORTINA, ESTRUCTURA TUBULAR, PARED CUBIERTA DE AZULEJO, PRIMER PASILLO</t>
  </si>
  <si>
    <t>SIN CORTINA, PARED DE LAMINA, MOSTRADOR DE CEMENTO, PRIMER PASILLO</t>
  </si>
  <si>
    <t>SIN CORTINA, PISOD E CEMENTO, PARED DE GRANITO, MOSTRADOR DE CEMENTO, UNA VITRINA DE MADERA, PRIMER PASILLO ESQ. PASILLO CENTRAL</t>
  </si>
  <si>
    <t>SIN CORTINA, PISO DE CEMENTO, TECHO DE LAMINA, PARED DE GRANITO, PRIMER PASILLO</t>
  </si>
  <si>
    <t>SIN CORTINA, PISO DE CEMENTO, BARDA DE GRANITO Y MALLA METALICA, ESTRUCTURA DE FIERRO CUADRADA, PRIMER PASILLO</t>
  </si>
  <si>
    <t>SIN CORTINA, PISO DE MOSAICO, PARED DE GRANITO, MALLA METALICA, ESSTRUCTURA DE FIERRO, VITRINA REFRIGERANTE, PASILLO SUR</t>
  </si>
  <si>
    <t>SIN CORTINA, PISO DE CEMENTO. PARED CUBIERTA DE AZULEJO, MALLA , ESTRUCTURA DE FIERRO, PRIMER PASILLO</t>
  </si>
  <si>
    <t>SIN CORTINA, PISO DE LOSETA, PARED DE CEMENTO Y LAMINA METALICA, MOSTRADOR DE AZULEJO, TECHO DE LAMINA ACANALADA, PASILLO CENTRAL</t>
  </si>
  <si>
    <t>SIN CORTINA, PISO DE CEMENTO, PARED DE GRANITO, PRIMER PASILLO, ESQ PASILLO CENTRAL</t>
  </si>
  <si>
    <t>CORTINA METALICA, PISO DE LOSETA, MOSTRADOR ACERO INOXIDABLE, TAPANCO DE MADERA, PARED Y TECHO DE LAMINA, PRIMER PASILLO</t>
  </si>
  <si>
    <t>SIN CORTINA,PISO DE CEMENTO, BARDA DE CEMENTO DE GRANITO, ESTRUCTURA TUBULAR CON GANCHOS, PASILLO NORTE ESQ, PRIMER PASILLO</t>
  </si>
  <si>
    <t>TRES CORTINA METALICAS, PISO DE CEMENTO, PARED DE CEMENTO CON ESTRUCTURA METALICA, TECHO DE LAMINA DE FIBRA DE VIDRIO, ANDADOR FRENTE AL JARDIN</t>
  </si>
  <si>
    <t>CORTINA METALICA, PISO DE CEMENTO, PARED DE GRANITO CON LAMINA, TECHO DE ESTRUCTA DE LAMINA DE FIBRA DE VEIDRIO, ANDADOR FRENTE AL JARDIN</t>
  </si>
  <si>
    <t>SIN CORTINA, ESTRUCTURA TUBULAR, PARED CUBIERTA DE AZULEJO, MALLA METALICA, AND. FRENTE AL JARDIN</t>
  </si>
  <si>
    <t>SIN CORTINA, PISO DE CEMENTO, VITRINA DE ACERO INOXIDABLE, AND. FRENTE AL JARDIN ESQ PASILLO CENTRAL</t>
  </si>
  <si>
    <t>SIN CORTINA, PISO DE CEMENTO, PARED DE CEMENTO CON GRANITO, MOSTRADOR DE AZULEJO</t>
  </si>
  <si>
    <t>CORTINA METALICA, PISO DE CEMENTO, PARED DE GRANITO CON LAMINA, TECHO DE LAMINA , ANDADOR FRENTE AL JARDIN</t>
  </si>
  <si>
    <t>SIN CORTINA, PISO DE LOSETA, MOSTRADOR DE AZULEJO, TECHO ESTRUCTURA METALICA Y MADERA, AND. FRENTE AL JARDIN ESQ PASILLO SUR</t>
  </si>
  <si>
    <t>TRES CORTINA METALICAS, PISO DE LOSETA PARED DE CEMENTO Y UNA METALICA,TAPANCO DE LAMINA, TECHO DE CEMENTO, SOBRE AV, TLAHUAC-CHALCO</t>
  </si>
  <si>
    <t>PUERTA DE FIERRO CORREDIZA, PISO DE LOSETA, PARED, CUBIERTA LA MITAD DE MOSAICO, PRIMER PASILLO QUE DA A LOS BAÑOS</t>
  </si>
  <si>
    <t>DOS CORTINAS METALICAS, PARED Y TECHO DE CEMENTO, PISO DE LOSETA</t>
  </si>
  <si>
    <t>TRES CORTINA METALICAS, PISO DE LOSETA, PARED CUBIERTA CON AZULEJO, PROTECCION METALICA BLANCA, TRES PROTECCIONES DE MALLA METALICA, PASILLO SUR</t>
  </si>
  <si>
    <t>CORTINA METALICA, PISO Y PARED DE LOSETA, TECHO DE CEMENTO, SOBRE EL TECHO HAY UNA CONSTRRUCCION DE 20 MTS CUADRADOS SIN USO, PASILLO SUR</t>
  </si>
  <si>
    <t>CORTINA METALICA, PISO DE LOSETA, PARED Y TECHO DE CEMENTO, MOSTRADOR DE CEMENTO, PARTE ESTERIOR DEL MERCADO, E. ZAPATA</t>
  </si>
  <si>
    <t>DOS CORTINA METALICAS, PIOS DE LOSETA, PAREDE Y TECHO FORRADO DE AZULEJO, MOSTRADOR DE LADRILLO, SOBRE EMILIANO ZAPATA</t>
  </si>
  <si>
    <t>DOS CORTINA METALICAS, PISO DE LOSETA, PAREDE Y TECHO FORRADO DE AZULEJO, MOSTRADOR DE LADRILLO, SOBRE EMILIANO ZAPATA</t>
  </si>
  <si>
    <t>CORTINA METALICA, PISO DE LOSETA, PAREDES DE AZULEJO, TECHO DE SEMENTO, SOBRE E. ZAPATA</t>
  </si>
  <si>
    <t>CORTINA METALICA, PISO DE LOSETA, PARED DE AZULEJO, TECHO DE CEMENTO, SOBRE ZAPATA</t>
  </si>
  <si>
    <t>CORTINA METALICA, PISO DE LOSETA, PARED DE SEMENTO DE AZULEJO, TECHO FORRADO DE AZULEJO, SOBRE ZAPATA</t>
  </si>
  <si>
    <t>CORTINA EMTALICA, PISO DE LOSETA, PARED DE AZILEJO, MOSTRADOR DE AZULEJO, SOBRE ZAPATA</t>
  </si>
  <si>
    <t>CORTINA METLAICA, PISO DE LOSETA, PARED DE AZULEJO, MOSTRADOR DE AZULEJO, SOBRE ZAPATA</t>
  </si>
  <si>
    <t>CORTINA METLAICA, PISO DE LOSETA, PARED Y TECHO DE CEMENTO, MOSTRADOR DE AZULEJO, SOBRE ZAPATA</t>
  </si>
  <si>
    <t>DOS SORTINAS METALICAS PISO Y PAREDES DE AZULEJO, MOSTRADOR CON AZULEJO, PASILLO SALIDA A E. ZAPATA</t>
  </si>
  <si>
    <t>CORTINA METALICA, PISO DE CEMENTO, PARED Y MOSTRADOR DE BLOCK</t>
  </si>
  <si>
    <t>SOS CORTINAS METALICAS, PISO DE LSOETA, PARED DE BLOCK</t>
  </si>
  <si>
    <t>CORTINA METALICA, PISO DE CEMENTO, PARES DE BLOCK, SEXTO PASILLO Y PASILLO CENTRAL</t>
  </si>
  <si>
    <t>CORTINA METALICA, PISO DE CEMENTO, PARED DE BLOCK, SEXTO PASILLO</t>
  </si>
  <si>
    <t>CORTINA METALICA, PISO DE CEMENTO, PARED DE BLOCK, TECHO DE LAMINA, SEXTO PASILLO</t>
  </si>
  <si>
    <t>CORTINA METALICA, PARED DE BLOCK, PISO DE CEMENTO, SEXTO PASILLO</t>
  </si>
  <si>
    <t>DOS CORTINAS, PISO DE CEMTNO ESCOBILLADO, PARED DE BLOCK, SEXTO PASILLO</t>
  </si>
  <si>
    <t>SIN CORTINA, PARES DE BLOCK, PLANCHA DE CONCRETO, SEXTO PASILLO</t>
  </si>
  <si>
    <t>SIN CORTINA, PARED DE BLOCK Y MALLA, TECHO DE LAMINA Y ESTRUCTURA DE FIERRO, SEXTO PASILLO</t>
  </si>
  <si>
    <t>SIN CORTINA, PARED DE BLOK, PLANCHA DE CONCRETO, SEXTO PASILLO</t>
  </si>
  <si>
    <t>SIN CORTINA, PARED DE BLOCK, SEXTO PASILLO</t>
  </si>
  <si>
    <t>CORTINA METALICA, PISO DE CEMENTO, BARDA DE BLOCK CON MALLA, SEXTO PASILLO</t>
  </si>
  <si>
    <t>DOS CORTINAS METALICAS, PISO DE CEMENTO, BARDA DE BLOCK CON MALLA, PASILLOS NORTE</t>
  </si>
  <si>
    <t>SIN CORTINA, PISO DE CEMENTO, BARDA DE BLOCK, PLANCHA DE CONCRETO, PASILLO NORTE</t>
  </si>
  <si>
    <t>CORTINA METALICA, PISO DE CMENTO, PARED DE MALLA METALICA, TECHO DE LAMINA, QUINTO PASILLO</t>
  </si>
  <si>
    <t>CORTINA METALICA, PISO DE CMENTO, PARED DE MALLA METALICA, TECHO DE LAMINA DE PLASTICO, QUINTO PASILLO</t>
  </si>
  <si>
    <t>SIN CORTINA, BARDA DE BLOCK, PISO DE CEMENTO, QUINTO PASILLO</t>
  </si>
  <si>
    <t>CORTINA METALICA, BARDA DE BLOCK, MALLA METALICA, PISO DE CEMENTO, TECHO DE LAMINA DE FIERO, QUINTO PASILLO</t>
  </si>
  <si>
    <t>SIN CORTINA, PISO DE CEMENTO ESCOBILLADO, PARED DE BLOCK, PLANCHA DE CONCRETO</t>
  </si>
  <si>
    <t>CORTINA METALICA, PISO DE CEMENTO, BARDA DE BLOCK Y MALLA METALICA, QUINTO PASILLO</t>
  </si>
  <si>
    <t>SIN CORTINA, PISO DE CEMENTO, BARDA DE BLOCK, PLANCHA DE CONCRETO, QUINTO PASILLO</t>
  </si>
  <si>
    <t>DOS CORTINAS METALICAS, PISO DE CEMENTO, TECHO DE LAMINA DE FIBRA DE VIDRIO, QUINTO PASILLO, ESQ PASILLO SUR</t>
  </si>
  <si>
    <t>CORTINA METALICA, PARED DE BLCOK, TAPANCO DE MADERA, TECHO DE LAMINA DE FIBRA DE VIDRIO</t>
  </si>
  <si>
    <t>CORTINA METALICA, TECHO DE LAMINA DE FIBRA DE VIFRIO, QUINTO PASILLO</t>
  </si>
  <si>
    <t>CORTINA METALICA, PARED DE BLOCK Y TABIQUE, TECHO DE FIBRA DE VIDRIO</t>
  </si>
  <si>
    <t>DOS CORTINA METALICAS, PARED DE BLOCK Y LADRILLO, PASILLO CENTRAL</t>
  </si>
  <si>
    <t>TRES CORTINA METALICAS, PARED DE BLOCK, TECHO DE LAMINA DE FIERRO, PASILLO CENTRAL, ESQ QUINTO PASILLO</t>
  </si>
  <si>
    <t>CORTINA METALICA, PARED DE BLOCK, TECHO DE LAMINA DE FIERO, QUINTO PASILLO, ENTRE PASILLO NORTE Y PASILLO CENTRAL</t>
  </si>
  <si>
    <t>CORTINA METALICA, PARED E BLOCK Y LADRILLO, PLANCHA DE CONCRETO, TECHO DE LAMINA DE PLASTICO</t>
  </si>
  <si>
    <t>CORTINA METALICA, APRED DE BLOCK, QUINTO PASILLO</t>
  </si>
  <si>
    <t>CORTINA METALICA, PISO DE CEMENTO, TECHO DE LAMINA DE PLASTICO, ESTRUCTURA DE MADERA, PASILLO NORTE</t>
  </si>
  <si>
    <t>CORTINA METALICA, TECHO DE LAMINA, ESTRUCTURA DE ANGULO, PASILLO NORTE</t>
  </si>
  <si>
    <t>DOS CORTINA METALICAS, PISO DE CEMENTO, TAPANCO Y TECHO DE LAMINA, ESTRUCTURA DE TUBULAR AL FRENTE, PASILLO NORTE</t>
  </si>
  <si>
    <t>CORTINA METALICA, PISO DE CEMENTO, PARED DE BLOCK, PASILLO NORTE</t>
  </si>
  <si>
    <t>DOS CORTINA METALICAS, PISO DE LOSETA, PARED DE CEMENTO CON AZULEJO, TECHO DE CONCRETO, PASILLO NORTE</t>
  </si>
  <si>
    <t>DOS CORTINA METALICAS, PISO DE LOSETA, PARED DE AZULEJO, TECHO DE CEMENTO, EXT, DEL MERCADO CALZ, TLAHUAC-CHALCO</t>
  </si>
  <si>
    <t>PISO LOSETA Y CORTINA                                                6</t>
  </si>
  <si>
    <t>ZAPATERIA Y ARTICULOS DE PIEL</t>
  </si>
  <si>
    <t>ARREGLOS PARA BODA, QUINCE AÑOS, PRIMERAS COMUNIONES, FIESTAS INFANTILES, MANUALIDADES  Y MERCERIA</t>
  </si>
  <si>
    <t>MARIA TERESA GUTIERREZ PRADO</t>
  </si>
  <si>
    <t>PISO LOSETA  PARED MITAD LOSETA  ABIERTO      6</t>
  </si>
  <si>
    <t>ANA RODRIGUEZ PRIMERO</t>
  </si>
  <si>
    <t>PISO LOSETA PARED MITAD LOSETA  ABIERTO       6</t>
  </si>
  <si>
    <t>ARTURO MOSQUEIRA RIOS</t>
  </si>
  <si>
    <t>PISO LOSETA PARED MITAD LOSETA HERRERIA      6</t>
  </si>
  <si>
    <t>PISO LOSETA PARED MITAD LOSETA ABIERTO        6</t>
  </si>
  <si>
    <t>DULCERIA, MATERIAS PRIMAS, FRITURAS Y TABAQUERIA</t>
  </si>
  <si>
    <t>MARIA LUCIA MAYA CASAOS</t>
  </si>
  <si>
    <t>PISO LOSETA PARED MITAD LOSETA  ABIERTO        6</t>
  </si>
  <si>
    <t>ENRIQUE VAZQUEZ BAUTISTA</t>
  </si>
  <si>
    <t>PISO LOSETA PARED MITAD LOSETA ABIERTO          6</t>
  </si>
  <si>
    <t>OSTIONERIA, MARISCOS, PESCADO FRITO, CALDO DE CAMARON, REFRESCOS Y PESCADO FRESCO.      INACTIVO</t>
  </si>
  <si>
    <t>ROSA ISELA RAMIREZ CASTILLEJO</t>
  </si>
  <si>
    <t>PISO LOSETA  Y CORTINA                                                 6</t>
  </si>
  <si>
    <t>JUGUETERIA, PLASTICOS Y JARCERIA</t>
  </si>
  <si>
    <t>EVELIN MARTINEZ RANGEL</t>
  </si>
  <si>
    <t>ZAPATERIA Y TODO LO RELACIONADO A CALZADO</t>
  </si>
  <si>
    <t>PISO LOSETA  Y CORTINA                                                  6</t>
  </si>
  <si>
    <t>ZAPATERIA, ARTICULOS DE PIEL, LONA Y VINIL.</t>
  </si>
  <si>
    <t>MARIA ERIKA DE LOS SANTOS FORTANELL</t>
  </si>
  <si>
    <t>PISO LOSETA Y CORTINA                                                   6</t>
  </si>
  <si>
    <t>JUGOS, LIQUADOS, COKTELES, YOGHURT DE FRUTAS, ESQUIMOS Y FRUTA RALLADA</t>
  </si>
  <si>
    <t>LUZ MARIA CARDON REYES</t>
  </si>
  <si>
    <t>ARTICULOS PARA EL HOGAR CRISTALERIA Y REFACCIONES PARA ELECTRODOMESTICOS</t>
  </si>
  <si>
    <t>HERMINIO GUTIERREZ PRADO</t>
  </si>
  <si>
    <t>PISO LOSETA Y CORTINA                                                    6</t>
  </si>
  <si>
    <t>CORSETERIA, LENCERIA Y TOALLAS SANITARIAS</t>
  </si>
  <si>
    <t>RAQUEL ZEPEDA CHAVEZ</t>
  </si>
  <si>
    <t>PISO LOSETA PARED MITAD LOSETA  ABIERTO           6</t>
  </si>
  <si>
    <t>AGUSTO MATEO JIMENEZ</t>
  </si>
  <si>
    <t>PISO LOSETA PARED MITAD LOSETA  ABIERTO              6</t>
  </si>
  <si>
    <t>JUGOS LICUADOS, AGUAS, COCTELES, ESQUIMOS, TORTAS,SINCRONIZADAS,SOPAS INSTANTÁNEAS, POSTRES PALOMITAS PREPARADAS Y SANDWICHES</t>
  </si>
  <si>
    <t>JESSICA MOSQUEIRA RODRIGUEZ</t>
  </si>
  <si>
    <t>FRUTAS, LEGUMBRES, FLORES NATURALES, ADORNOS FLORALES Y FESTON                                 INACTIVO</t>
  </si>
  <si>
    <t>FILIBERTO RAMIREZ CORIA</t>
  </si>
  <si>
    <t>PISO LOSETA PARED MITAD LOSETA ABIERTO               6</t>
  </si>
  <si>
    <t>MARGARITA CASTILLEJO CEJA</t>
  </si>
  <si>
    <t>PISO LOSETA PARED MITAD LOSETA HERRERIA             6</t>
  </si>
  <si>
    <t>ROSA MARIA SANCHEZ PEÑA</t>
  </si>
  <si>
    <t>PISO LOSETA PARED MITAD LOSETA ABIERTO                6</t>
  </si>
  <si>
    <t>MATERIAS PRIMAS Y DULCERIA                INACTIVO</t>
  </si>
  <si>
    <t>MARIA DEL CARMEN CASTAÑEDA</t>
  </si>
  <si>
    <t>PISO LOSETA PARED MITAD LOSETA ABIERTO         6</t>
  </si>
  <si>
    <t>RICARDO REYES ESCOBAR</t>
  </si>
  <si>
    <t>MARCO ANTONIO FLORES VAZQUEZ</t>
  </si>
  <si>
    <t>GLORIA BARRON HERNANDEZ</t>
  </si>
  <si>
    <t>PISO LOSETA  HERRERIA                                                   6</t>
  </si>
  <si>
    <t>TORTAS, TACOS DE GUISADO, REFRESCOS, ATOLE Y TAMALES</t>
  </si>
  <si>
    <t>JORGE EDUARDO OCHOA CARDON</t>
  </si>
  <si>
    <t>TORTAS HAMBURGUESAS, REFRESCOS HOT DOGS, SINCRONIZADAS, SANDWICHS Y PAPAS ALA FRANCESA</t>
  </si>
  <si>
    <t>JUAN OCHOA MARTINEZ</t>
  </si>
  <si>
    <t>JOYERIA DE FANTASIA, COSMETICOS, JUGUETERIA, REGALOS Y PERFUMERIA EN GENERAL</t>
  </si>
  <si>
    <t>MARCELINA CRUZ GARCIA</t>
  </si>
  <si>
    <t>JOYERIA DE FANTASIA COSMETICOS, REGALOS Y PERFUMERIA EN GENERAL</t>
  </si>
  <si>
    <t>EDGAR HERNANDEZ CRUZ</t>
  </si>
  <si>
    <t>MAGDALENA CHAVARRIA GARCIA</t>
  </si>
  <si>
    <t>PISO LOSETA Y CORTINA                                                     6</t>
  </si>
  <si>
    <t>FORRAJES,SEMILLAS,ABARROTES,SALCHICHONERIA,TOCINERIA SUS DERIVADOS, CREMERÍA Y SUS DERIVADOS</t>
  </si>
  <si>
    <t>FORRAJES ,SEMILLAS ,CHILES , ESPECIAS Y HUEVO</t>
  </si>
  <si>
    <t>FELIPE ARMANDO MEDRANO CHAVARRIA</t>
  </si>
  <si>
    <t>PISO LOSETA HERRERIA                                                     6</t>
  </si>
  <si>
    <t>ENRIQUE ALCANTARA QUINTANA</t>
  </si>
  <si>
    <t>PISO LOSETA Y CORTINA                                                  6</t>
  </si>
  <si>
    <t>MARIA ALBERTA SANCHEZ MORENO</t>
  </si>
  <si>
    <t>MERCERIA CRISTALERIA , TELAS Y BLANCOS</t>
  </si>
  <si>
    <t>GUADALUPE LILLIA REYES CASTAÑEDA</t>
  </si>
  <si>
    <t>ALEJANDRA VACA BARRON</t>
  </si>
  <si>
    <t>PISO LOSETA Y CORTINA                                                 18</t>
  </si>
  <si>
    <t>GUILLERMINA ALBA MUNGUIA</t>
  </si>
  <si>
    <t>PISO LOSETA Y CORTINA                                                   9</t>
  </si>
  <si>
    <t>JUGUETERIA Y ARTICULOS PARA EL HOGAR</t>
  </si>
  <si>
    <t>PISO LOSETA Y CORTINA                                             9</t>
  </si>
  <si>
    <t>MARIA ELENA BARRON HERNANDEZ</t>
  </si>
  <si>
    <t>MAURA MENDIOLA REYES</t>
  </si>
  <si>
    <t>JULIANA RUIZ CASTAÑEDA</t>
  </si>
  <si>
    <t xml:space="preserve">PISO LOSETA Y CORTINA                                             9 </t>
  </si>
  <si>
    <t>ALFREDO GALICIA MARTINEZ</t>
  </si>
  <si>
    <t>PISO LOSETA Y CORTINA                                              9</t>
  </si>
  <si>
    <t>DENYS MEDRANO CRUZ</t>
  </si>
  <si>
    <t>GREGORIO ROJAS FLORES</t>
  </si>
  <si>
    <t>DISCOS MUSICALES ,CASSETS ,COMPRA Y VENTA DE PELICULAS DE VIDEO PARA RENTA</t>
  </si>
  <si>
    <t>MARIA GLORIA TELLEZ MENDIOLA</t>
  </si>
  <si>
    <t>PISO LOSETA Y CORTINA                                            18</t>
  </si>
  <si>
    <t>CANDELARIA PEÑA GARCIA</t>
  </si>
  <si>
    <t>MARIBEL MARTINEZ DURAN</t>
  </si>
  <si>
    <t>MIGUEL ANGEL ALONSO CASAOS</t>
  </si>
  <si>
    <t>PISO LOSETA  Y CORTINA                                             9</t>
  </si>
  <si>
    <t>GLORIA MARTINEZ GUTIERREZ</t>
  </si>
  <si>
    <t>PISO LOSETA Y CORTINA                                               9</t>
  </si>
  <si>
    <t>ARMANDO ABRAHAM MARTINEZ MACIAS</t>
  </si>
  <si>
    <t>LUIS RUBEN MARTINEZ MACIAS</t>
  </si>
  <si>
    <t>MARTIN BONILLA MARTINEZ</t>
  </si>
  <si>
    <t>PALEMON VARGAS</t>
  </si>
  <si>
    <t>PORFIRIA CASTILLO CANO</t>
  </si>
  <si>
    <t xml:space="preserve">PISO LOSETA Y CORTINA                                              9                     </t>
  </si>
  <si>
    <t>TLAPALERIA ,MATERIAL ELECTRICO , PLOMERIA Y ACCESORIOS</t>
  </si>
  <si>
    <t>MARIA TERESA FORTANELL GONZALEZ</t>
  </si>
  <si>
    <t>PISO LOSETA Y CORTINA                                              8</t>
  </si>
  <si>
    <t>ARTICULOS USADOS</t>
  </si>
  <si>
    <t>SILVIA DE LOS SANTOS FORTANELL</t>
  </si>
  <si>
    <t>AQUILINA BAUTISTA BAUTISTA</t>
  </si>
  <si>
    <t>Con cortina metálica, techo laminado y piso de azulejo</t>
  </si>
  <si>
    <t>Frituras, derivados y tocinería</t>
  </si>
  <si>
    <t>María Concepción Tita Martínez Alberto</t>
  </si>
  <si>
    <t>Tocinería, frituras y derivados</t>
  </si>
  <si>
    <t>Jesús Cuevas García</t>
  </si>
  <si>
    <t>Inactivo con cortina metálica</t>
  </si>
  <si>
    <t>Tocinería</t>
  </si>
  <si>
    <t>Enrique González Navarrete</t>
  </si>
  <si>
    <t>Tocinería, carnitas, frituras y derivados</t>
  </si>
  <si>
    <t>Benjamín Paz Mondragón</t>
  </si>
  <si>
    <t>tlapalería</t>
  </si>
  <si>
    <t>Marina Gabriel Cruz</t>
  </si>
  <si>
    <t>Cerrajería y reparación de aparatos domésticos y eléctricos</t>
  </si>
  <si>
    <t>José Arturo Raúl Uribe González</t>
  </si>
  <si>
    <t>Reparación de calzado</t>
  </si>
  <si>
    <t>Honorato Zarate Pérez</t>
  </si>
  <si>
    <t>Vidrios aluminio y decoración de interiores</t>
  </si>
  <si>
    <t>Yolanda Vásquez Vásquez</t>
  </si>
  <si>
    <t>Venta y reparación de aparatos domésticos y cerrajería</t>
  </si>
  <si>
    <t>Guadalupe Hortencia Cruz Herrera</t>
  </si>
  <si>
    <t>Dulcería y botanas</t>
  </si>
  <si>
    <t>Salvador López Martínez</t>
  </si>
  <si>
    <t>Ana Lilia García Osorio</t>
  </si>
  <si>
    <t>María Luisa Hernández Ángeles</t>
  </si>
  <si>
    <t>Ropa en general bonetería y cajas para regalo</t>
  </si>
  <si>
    <t>Ángela Alvarado Alvarado</t>
  </si>
  <si>
    <t>Telas y blancos</t>
  </si>
  <si>
    <t>Fernando González  Condado</t>
  </si>
  <si>
    <t>Bonetería y ropa hecha</t>
  </si>
  <si>
    <t>Sandra Elizabeth Morales Palacio</t>
  </si>
  <si>
    <t>Papelería y dulcería</t>
  </si>
  <si>
    <t>Clara Ponce Martínez</t>
  </si>
  <si>
    <t>Papelería juguetes y regalos</t>
  </si>
  <si>
    <t>Martha María Grimaldo Ponce</t>
  </si>
  <si>
    <t>Juguetería</t>
  </si>
  <si>
    <t>Daría Cristina Tolentino Bonilla</t>
  </si>
  <si>
    <t>Con cortina metálica, techo laminado y sin piso</t>
  </si>
  <si>
    <t>Depósito de dulces materias primas y tabaquería</t>
  </si>
  <si>
    <t>Magdaleno Cárdenas Flores</t>
  </si>
  <si>
    <t>Wendy Isabel Castillo Cruz</t>
  </si>
  <si>
    <t>Abarrotes semilla y huevo</t>
  </si>
  <si>
    <t>María Candelaria García Ramírez</t>
  </si>
  <si>
    <t>Abarrotes, semillas y huevo</t>
  </si>
  <si>
    <t>Gloria Villa Duran</t>
  </si>
  <si>
    <t>María Salud Carrillo Vásquez</t>
  </si>
  <si>
    <t>Abarrotes semillas huevo agua purificada cremería y salchichería</t>
  </si>
  <si>
    <t>Josefina González De Villa</t>
  </si>
  <si>
    <t>Cremería y salchichería</t>
  </si>
  <si>
    <t>Ernesto Villa Duran</t>
  </si>
  <si>
    <t>Materias primas y depósito de dulces</t>
  </si>
  <si>
    <t>María Cristina Rico Araiza</t>
  </si>
  <si>
    <t>Enrique Romero Núñez</t>
  </si>
  <si>
    <t>carnicería</t>
  </si>
  <si>
    <t>José Romero Núñez</t>
  </si>
  <si>
    <t>Judith Rendón Salinas</t>
  </si>
  <si>
    <t>32 y 33</t>
  </si>
  <si>
    <t>Liliana Cuevas López</t>
  </si>
  <si>
    <t>inactivo</t>
  </si>
  <si>
    <t>Pollo partido</t>
  </si>
  <si>
    <t>Imelda Ávila Varela</t>
  </si>
  <si>
    <t>Juana Cortes Tenango</t>
  </si>
  <si>
    <t>Sin cortina metálica</t>
  </si>
  <si>
    <t>Viseras</t>
  </si>
  <si>
    <t>Eufemia Juana Tellez Cortez</t>
  </si>
  <si>
    <t>viseras</t>
  </si>
  <si>
    <t>José Antonio Munguía Tellez</t>
  </si>
  <si>
    <t>Alicia Rojas García</t>
  </si>
  <si>
    <t>Dulcería y botana</t>
  </si>
  <si>
    <t>Gloria laguna morales</t>
  </si>
  <si>
    <t>Productos naturistas y dulces típicos</t>
  </si>
  <si>
    <t>José Luis castillo laguna</t>
  </si>
  <si>
    <t>pescado</t>
  </si>
  <si>
    <t>Antonia Reyes Martínez</t>
  </si>
  <si>
    <t>Mole chiles secos y especias</t>
  </si>
  <si>
    <t>Catalina Hernández de Mendoza</t>
  </si>
  <si>
    <t>44 y 45</t>
  </si>
  <si>
    <t>María del Socorro Sánchez Vallejo</t>
  </si>
  <si>
    <t>inactivo sin cortina metálica</t>
  </si>
  <si>
    <t>Frutas y legumbres</t>
  </si>
  <si>
    <t>Agustín Calderón Navarro</t>
  </si>
  <si>
    <t>Semillas chiles secos especias y mole</t>
  </si>
  <si>
    <t>Adriana García Gutiérrez</t>
  </si>
  <si>
    <t>Chiles secos mole en pasta especias y venta de nopales</t>
  </si>
  <si>
    <t>Guadalupe Santiago Cruz</t>
  </si>
  <si>
    <t>Arely Castillo Laguna</t>
  </si>
  <si>
    <t>Teresa López Lule</t>
  </si>
  <si>
    <t>Jorge Arreguin López</t>
  </si>
  <si>
    <t>María Estela Valenzuela Ortiz</t>
  </si>
  <si>
    <t>Erika de la Cruz Gómez</t>
  </si>
  <si>
    <t>ELSA BRAMBILA GARCIA</t>
  </si>
  <si>
    <t>PAUL BRAMBILA DE LOS SANTOS</t>
  </si>
  <si>
    <t>ADOLFO BRAMBILA GARCIA</t>
  </si>
  <si>
    <t>PISO LOSETA PARED MITAD LOSETA ABIERTO         7</t>
  </si>
  <si>
    <t>PISO LOSETA PARED MITAD LOSETA ABIERTO          7</t>
  </si>
  <si>
    <t>MARIA GUADALUPE URBANO FLORES</t>
  </si>
  <si>
    <t>FORRAJES, SEMILLAS, CHILES SECOS EN PASTA  Y MOLES</t>
  </si>
  <si>
    <t>FELIPE MEDRANO URBANO</t>
  </si>
  <si>
    <t>DERIVADOS DE PAPEL, PAÑALES DESECHABLES Y ARTICULOS PARA BEBE</t>
  </si>
  <si>
    <t>CHILEDS SECOS, MOLE EN PASTA, ESPECIES, JARABES, SALSAS, PESCADO SECO HOJAS PARA TAMAL Y SEMILLAS A GRANEL</t>
  </si>
  <si>
    <t>LORENA TELLEZ MENDIOLA</t>
  </si>
  <si>
    <t>MOLES, CHILES SECOS, ESPEC IES, JARABES, HARINAS Y HOJA PARA TAMAL, PESCADO SECO Y SUS DERIVADOS</t>
  </si>
  <si>
    <t>MERIDA GUENDOLIN MEDRANO URBANO</t>
  </si>
  <si>
    <t>MERCERIA , TELAS Y BLANCOS</t>
  </si>
  <si>
    <t>MERCERIA, CRISTALERIA, TELAS Y BLANCOS</t>
  </si>
  <si>
    <t>PERFUMERIA, REGALOS Y JOYERIA DE FANTASIA</t>
  </si>
  <si>
    <t>PAPELERIA, LIBRERÍA, FOTOSTATICAS, COMPUTADORAS Y ARTESANIAS</t>
  </si>
  <si>
    <t>GERARDO MATINEZ CONTRERAS</t>
  </si>
  <si>
    <t>MARIA GUADALUPE CASTRON BARRON</t>
  </si>
  <si>
    <t>ARTICULOS PARA DEPORTES, ROPA HECHA EN GENERAL, BONETERIA Y PAPELERIA</t>
  </si>
  <si>
    <t>CHILES SECOS, MOLES, CAMARON PESCADO SECO, BOTELLAS DE JARABE, SALSA DE BOTELLA, ESPECIAS Y HOJA PARA TAMAL</t>
  </si>
  <si>
    <t>DAVID SUAREZ JIMENEZ</t>
  </si>
  <si>
    <t>COMERCIOS DE TELEFONOS, REFACCIONES Y ACCESORIOS</t>
  </si>
  <si>
    <t>MATERIAS PRIMAS, DULCES Y CIGARROS</t>
  </si>
  <si>
    <t>DISCOS MUSICALES, CASSETES, COMPRA Y VENTA DE PELICULAS DE VIDEO PARA RENTA</t>
  </si>
  <si>
    <t>AGUSTIN BARRON CARDENAS</t>
  </si>
  <si>
    <t>CREMERIA, SALCHICHONERIA, ABARROTES, HUEVO Y CHILES SECOS</t>
  </si>
  <si>
    <t>ABARROTES, HUEVO Y REFRESCOS</t>
  </si>
  <si>
    <t>ABARROTES, SEMILLAS SECAS, HUEVO Y FRUTAS SECAS</t>
  </si>
  <si>
    <t>YANELLY  MENDOZA MARTINEZ</t>
  </si>
  <si>
    <t>RUBEN CRUZ MARTINEZ REYES</t>
  </si>
  <si>
    <t>COCINA, QUESADILLAS, TACOS DORADOS Y SOPES</t>
  </si>
  <si>
    <t>MA. ELENA SALINAS MIGUEL</t>
  </si>
  <si>
    <t>COCINA, SOPES, QUESADILLAS, TACOS DORADOS Y REFRESCOS</t>
  </si>
  <si>
    <t>TACOS, SOPES, QUESADILLAS, REFRESCOS, COCINA Y ROSTICERIA</t>
  </si>
  <si>
    <t>PALETERIA, NEVERIA, AGUAS FRESCAS Y CONGELADOS</t>
  </si>
  <si>
    <t>JUALIAN VAZQUEZ GARCÍA</t>
  </si>
  <si>
    <t>PAPELERIA Y NEVERIA</t>
  </si>
  <si>
    <t>Neveria, Paleteria, Aguas Frescas y Yogurth</t>
  </si>
  <si>
    <t>Abarrotes, Salchichoneria, Cremeria, Refrescos en envase Desachable y Huevo</t>
  </si>
  <si>
    <t>Lilia Lopez Velazquez</t>
  </si>
  <si>
    <t>Susana Romero Corona</t>
  </si>
  <si>
    <t>Salchichoneria, Cremeria</t>
  </si>
  <si>
    <t>Antonia García Ayala</t>
  </si>
  <si>
    <t>Margarita Ramirez Cantero</t>
  </si>
  <si>
    <t>Chiles secos, Mole en Pasta, Especies, Venta de Dulces a Granel y Frituras</t>
  </si>
  <si>
    <t>Superficie 8m2</t>
  </si>
  <si>
    <t>Robertro de la Cruz Martínez</t>
  </si>
  <si>
    <t>Fidencia Clara Rosales</t>
  </si>
  <si>
    <t>Herbolaria y Articulos Religiosos</t>
  </si>
  <si>
    <t>Maria Guadalupe Alvarez Chavez</t>
  </si>
  <si>
    <t>Alfareria, Loza de Barro, Cristaleria y Peltre</t>
  </si>
  <si>
    <t>Bernardo Palacios Cervantes</t>
  </si>
  <si>
    <t>Discos, Cassetes y Articulos para Regalos</t>
  </si>
  <si>
    <t>Rosenda Saavedra Perez</t>
  </si>
  <si>
    <t>Dulces, Materias Primas y Refrescos Embotellados</t>
  </si>
  <si>
    <t>Reyna Gama Ortiz</t>
  </si>
  <si>
    <t>Dulces, Materias Primas, Refrescos Enlatados y Frutsis</t>
  </si>
  <si>
    <t>Jose Luis Castillo Napoles</t>
  </si>
  <si>
    <t>Cristaleria, Regalos y Ceramica</t>
  </si>
  <si>
    <t>Olga Medel Flores</t>
  </si>
  <si>
    <t>Guadalupe Guerra Gonzalez</t>
  </si>
  <si>
    <t>Venta y Compostura de Joyeria y Relojeria</t>
  </si>
  <si>
    <t>Mauricio Villanueva Martínez</t>
  </si>
  <si>
    <t>Perfumeria, Flores Artificiales, Joyeria de Fantasia y Cosmeticos</t>
  </si>
  <si>
    <t>Julieta Robles Gutierrez</t>
  </si>
  <si>
    <t>Joyeria de Fantasia, Regalos y Perfumeria</t>
  </si>
  <si>
    <t>Adrian Velazquez Cruz</t>
  </si>
  <si>
    <t>Reparacion de Aparatos Electricos y Venta de Refacciones</t>
  </si>
  <si>
    <t>Guillermo Aoky Gabriel</t>
  </si>
  <si>
    <t>Tlapaleria y Ferreteria</t>
  </si>
  <si>
    <t>Rosa María Herrera Vega</t>
  </si>
  <si>
    <t>Jarceria y Articulos para el Hogar</t>
  </si>
  <si>
    <t>María Hernandez Villa</t>
  </si>
  <si>
    <t>Sergio Velazquez Segovia</t>
  </si>
  <si>
    <t>Calzado</t>
  </si>
  <si>
    <t>Eunice Chavez Padro</t>
  </si>
  <si>
    <t>Jaime Vivanco Sotero</t>
  </si>
  <si>
    <t>Acuario, Mascotas, Especies Menores, Alimentos, Accesorios para Mascotgas</t>
  </si>
  <si>
    <t>Marco Antonio Cardenas Reyes</t>
  </si>
  <si>
    <t>Flores, Plantas Naturales, Arreglos Florales, Macetas</t>
  </si>
  <si>
    <t>Esther Reyes Mendez</t>
  </si>
  <si>
    <t>Estetica y Boutique</t>
  </si>
  <si>
    <t>Superficie 8M2</t>
  </si>
  <si>
    <t>Salvador Felipe Gomez Alfaro</t>
  </si>
  <si>
    <t>Merceria</t>
  </si>
  <si>
    <t>Claudia Carolina Gonzalez Sldivar</t>
  </si>
  <si>
    <t>Peletería, Joyeria y Blancos</t>
  </si>
  <si>
    <t>Graciela Mata Alvarado</t>
  </si>
  <si>
    <t>Merceria, Sederia y Regalos en General</t>
  </si>
  <si>
    <t>Elvis Hernandez Carrillo</t>
  </si>
  <si>
    <t>Jugos, Licuados, Fruta Rebanada, Aguas Frescas, Pastelillos y Esquimos</t>
  </si>
  <si>
    <t>Beatriz De la Cruz Gomez</t>
  </si>
  <si>
    <t>Jugos, Licuados, Esquimos, Aguas Frescas, Pasteles y Fruta Rebanada</t>
  </si>
  <si>
    <t>Miguel Hernandez Flores</t>
  </si>
  <si>
    <t>Comida, Antojitos y Refrescos Embotellados</t>
  </si>
  <si>
    <t>Maria Ines Mercado Sanchez</t>
  </si>
  <si>
    <t>85 y 86</t>
  </si>
  <si>
    <t>Superficie 16 m2</t>
  </si>
  <si>
    <t>Cominda, Antojitos y Refrescos Embotellados</t>
  </si>
  <si>
    <t>Ramona Zacatenco Cruz</t>
  </si>
  <si>
    <t>87 y 88</t>
  </si>
  <si>
    <t>Cocina, Refrescos, Antojitos Mexicanos, Tacos de Carne, Hot Dogs y Hamburguesas</t>
  </si>
  <si>
    <t>Aurora Aviles Vargas</t>
  </si>
  <si>
    <t>Delia Bermejo Sanchez</t>
  </si>
  <si>
    <t>Jaime Aristeo Rosas</t>
  </si>
  <si>
    <t>Venta de Pan</t>
  </si>
  <si>
    <t>Esperanza Perez Muñoz</t>
  </si>
  <si>
    <t>Israel Mendoza Martinez</t>
  </si>
  <si>
    <t>Mariscos, Caldos de Pescado, Camaron, Cokteles y Ceviches</t>
  </si>
  <si>
    <t>Guadalupe Venecia Vazquez Mercado</t>
  </si>
  <si>
    <t>Maria de las Mercedes Diaz Neri</t>
  </si>
  <si>
    <t>Lencería y Corceteria</t>
  </si>
  <si>
    <t>Mercería y Manualidades</t>
  </si>
  <si>
    <t>ROSA MARIA GONZALEZ ESTRADA</t>
  </si>
  <si>
    <t>VERONICA JUAREZ GUERRERO</t>
  </si>
  <si>
    <t>JUAN CARLOS AMADO SOTERO</t>
  </si>
  <si>
    <t>CIRILO AMADO SOTERO</t>
  </si>
  <si>
    <t>SUPERFICIE 10 M.2</t>
  </si>
  <si>
    <t>JARCIERIA Y REFACCIONES DE LICUADORA</t>
  </si>
  <si>
    <t>MARIO CHAVEZ FONSECA</t>
  </si>
  <si>
    <t>PLASTICOS, HULES, TELAS Y BLANCOS</t>
  </si>
  <si>
    <t>KARINA CHAVEZ FONSECA</t>
  </si>
  <si>
    <t>TELAS BLANCOS Y MANTELERIA EN GENERAL</t>
  </si>
  <si>
    <t>GUADALUPE ARACELI AGUILAR MENDEZ</t>
  </si>
  <si>
    <t>VIDEO CLUB</t>
  </si>
  <si>
    <t>BRENDA JACQUELINE CARDOSO DOQUIS</t>
  </si>
  <si>
    <t>DAVID ESCAREÑO CARRILLO</t>
  </si>
  <si>
    <t>MA. DEL SOCORRO DOMINGUEZ DOMINGUEZ</t>
  </si>
  <si>
    <t>BELEN MARGARITA PEREZ MONDRAGON</t>
  </si>
  <si>
    <t>LORENZO MOZO MACEDA</t>
  </si>
  <si>
    <t>GUADALUPE MORAN VILLALOBOS</t>
  </si>
  <si>
    <t>VICTOR VALADEZ MONTIEL</t>
  </si>
  <si>
    <t>RAMON ISIDRO ESPINOSA VELAZQUEZ</t>
  </si>
  <si>
    <t>JOSE FRANCISCO MARTINEZ LOPEZ</t>
  </si>
  <si>
    <t>JOSE ESEQUIEL CORTES FLORES</t>
  </si>
  <si>
    <t>GABRIELA PALOMA SERRANO PEREZ</t>
  </si>
  <si>
    <t>RUFINO HERNANDEZ DIMAS</t>
  </si>
  <si>
    <t>GISELA SERRANO SAMUDIO</t>
  </si>
  <si>
    <t>SUPERFICIE 5 M.2</t>
  </si>
  <si>
    <t>MOLES, CHILES SECOS, NOPALES Y DERIVADOS</t>
  </si>
  <si>
    <t>OFELIA NAVARRETE RUIZ</t>
  </si>
  <si>
    <t>JUANA FRIAS ROMERO</t>
  </si>
  <si>
    <t>CARNITAS</t>
  </si>
  <si>
    <t>MARIA LETICIA SALAZAR RODRIGUEZ</t>
  </si>
  <si>
    <t>LEODEGARIO PAZ JUAREZ JIMENEZ</t>
  </si>
  <si>
    <t>CLEMENTE CHAVEZ GARCIA</t>
  </si>
  <si>
    <t>MAURICIA RODRIGUEZ ONOFRE</t>
  </si>
  <si>
    <t>MIGUEL ANGEL RAMIREZ GONZALEZ</t>
  </si>
  <si>
    <t>MODESTA MARTINEZ DE BARRIENTOS</t>
  </si>
  <si>
    <t>ROSALBA ARANDA GONZALEZ</t>
  </si>
  <si>
    <t>DISFRACES, TELAS Y BLANCOS</t>
  </si>
  <si>
    <t>CRUZ YESCAS LUCIA</t>
  </si>
  <si>
    <t>PALACIOS FLORES ODILON</t>
  </si>
  <si>
    <t>IVONE MARTINEZ DURAN</t>
  </si>
  <si>
    <t>MARIA ARACELI HERNANDEZ SOLIS</t>
  </si>
  <si>
    <t>ALICIA HERNANDEZ RODRIGUEZ</t>
  </si>
  <si>
    <t>MARIA OFELIA MORALES</t>
  </si>
  <si>
    <t>MARIBEL ADRIANA GARFIAS FAJARDO</t>
  </si>
  <si>
    <t>MARIA CRISTINA MARTINEZ NUÑEZ</t>
  </si>
  <si>
    <t>REYES MENDOZA PASCUALA</t>
  </si>
  <si>
    <t>MIGUEL ANGEL CRUZ ROMERO</t>
  </si>
  <si>
    <t>SANTIAGO ORTIZ  ALICIA</t>
  </si>
  <si>
    <t>MAYRA MORENO CHAVEZ</t>
  </si>
  <si>
    <t>AGUEDA RUIZ LUIS</t>
  </si>
  <si>
    <t>GABRIEL SANTOS CRUZ</t>
  </si>
  <si>
    <t>MAURICIO HERNANDEZ SOLIS</t>
  </si>
  <si>
    <t>ESTEPHANY QUIROZ GONZALEZ</t>
  </si>
  <si>
    <t>PATRICIA GONZALEZ VELAZQUEZ</t>
  </si>
  <si>
    <t>TERESA HERNANDEZ JIMENEZ</t>
  </si>
  <si>
    <t xml:space="preserve">  MONICA HERNANDEZ JIMENEZ</t>
  </si>
  <si>
    <t>GRISELDA MEDINA DIAZ</t>
  </si>
  <si>
    <t>Superficie 11m2, loza, cortina, piso de lozeta, ubicado emiliano zapata esq. Vicente Guerrero</t>
  </si>
  <si>
    <t xml:space="preserve">Superficie 12m2, loza, cortina, plancha de concreto, piso de cemento, ubicado </t>
  </si>
  <si>
    <t>Superficie 12m2, loza, cortina, plancha de concreto, piso de cemento</t>
  </si>
  <si>
    <t>Superficie 23m2, loza, cortina, piso de cemento</t>
  </si>
  <si>
    <t>Superficie 8m2, plancha de concreto, cortina, piso de cemento</t>
  </si>
  <si>
    <t>Superficie 11m2, cortina, plancha de concreto</t>
  </si>
  <si>
    <t>Supeficie 11m2, cortina, plancha de concreto</t>
  </si>
  <si>
    <t>Superficie 8m2, plancha de concreto, piso de cemento</t>
  </si>
  <si>
    <t>Superficie 11m2, cortina, loza, piso de cemento</t>
  </si>
  <si>
    <t>Superficie 11m2, cortina, piso de cemento</t>
  </si>
  <si>
    <t>Superficie 12m2, cortina, loza, piso de cemento</t>
  </si>
  <si>
    <t>Superficie 13m2, cortina, piso de cemento, loza</t>
  </si>
  <si>
    <t>Superficie 11m2, plancha de concreto, piso de cemento</t>
  </si>
  <si>
    <t>Superficie 8m2, piso de cemento</t>
  </si>
  <si>
    <t>Superficie 8m2, cortina, reja, y piso de cemento</t>
  </si>
  <si>
    <t xml:space="preserve">Superficie 8m2, plancha de concreto, herreria </t>
  </si>
  <si>
    <t>Superficie 7m2, plancha de concreto, reja, piso de cemento</t>
  </si>
  <si>
    <t>Superficie 7m2, plancha de cemento, piso de cemento</t>
  </si>
  <si>
    <t>Superficie 8m2, piso de cemento, plancha de concreto</t>
  </si>
  <si>
    <t>Superficie 7m2, piso de cemento, plancha de concreto</t>
  </si>
  <si>
    <t>Superficie 15m2, piso de cemento, plancha de concreto y reja</t>
  </si>
  <si>
    <t>Superficie 8m2, plancha de concreto piso de cemento y reja</t>
  </si>
  <si>
    <t>Superficie 7m2, plancha de concreto, piso de cemento</t>
  </si>
  <si>
    <t>Superficie 16m2, plancha de concreto, piso de cemento y reja</t>
  </si>
  <si>
    <t>Superficie 8m2, plancha de concreto</t>
  </si>
  <si>
    <t>Superficie 8m2, reja, piso de cemento</t>
  </si>
  <si>
    <t>Superficie 9m2, plancha de concreto, cortina, piso de lozeta</t>
  </si>
  <si>
    <t>Superficie 9m2, plancha de concreto, cortina, piso de cemento</t>
  </si>
  <si>
    <t>Superfie  7m2, plancha de concreta, piso de cemento</t>
  </si>
  <si>
    <t>Superficie 14m2, cortina, piso de lozeta</t>
  </si>
  <si>
    <t>Superficie 18m2, cortina pido de lozeta</t>
  </si>
  <si>
    <t>Superficie 11m2, piso de cemento</t>
  </si>
  <si>
    <t>Superficie, piso de cento</t>
  </si>
  <si>
    <t>Superficie 7m2, piso de cemento</t>
  </si>
  <si>
    <t>Superficie 8m2, cortina, piso de cemento</t>
  </si>
  <si>
    <t>Superficie 7m2, cortina, piso de lozeta</t>
  </si>
  <si>
    <t>Superficie 7m2, cortina, piso de cemento</t>
  </si>
  <si>
    <t>Superficie 9m2, cortina, piso de cemento</t>
  </si>
  <si>
    <t>Superficie 8m2, cortina, piso de lozeta</t>
  </si>
  <si>
    <t>VERONICA REYNOSO ANACORETA</t>
  </si>
  <si>
    <t>DULCES, REFRESCOS EMBOTELLADOS Y ARTICULOS PARA FIESTA</t>
  </si>
  <si>
    <t>MARCELINA ANACORETA PEREZ</t>
  </si>
  <si>
    <t>MARGARITA CASTAÑEDA GARCIA</t>
  </si>
  <si>
    <t>MARIA FLORENTINA LOURDES NUÑEZ MEDINA</t>
  </si>
  <si>
    <t>LUIS GALICIA DIAZ</t>
  </si>
  <si>
    <t>ARCELIA MARTÍNEZ ROSAS</t>
  </si>
  <si>
    <t>OLGA HERNÁNDEZ JIMÉNEZ</t>
  </si>
  <si>
    <t>CONSTRUCCION DE LOZA, 14 MTS</t>
  </si>
  <si>
    <t>TECHO LAMINA, CORTINA, 8 MTS</t>
  </si>
  <si>
    <t>CANCELES DE HERRERIA. 8 MTS</t>
  </si>
  <si>
    <t>CORTINAS Y LOZA DE CONCRETO, 8 MTS</t>
  </si>
  <si>
    <t>CORTINA, 8 MTS</t>
  </si>
  <si>
    <t>CORTINA Y CANCEL 8 MTS</t>
  </si>
  <si>
    <t>CORTINA Y LOZA, 9 MTS</t>
  </si>
  <si>
    <t>PLACHA DE CEMENTO, 9 MTS</t>
  </si>
  <si>
    <t>CORTINA, 9 MTS</t>
  </si>
  <si>
    <t>LOZA DE CONCRETO, 9 MTS</t>
  </si>
  <si>
    <t>CORTINA. 9 MTS</t>
  </si>
  <si>
    <t>LOZA Y CORTINA, 9 MTS</t>
  </si>
  <si>
    <t>CORTINAS Y PLAFON FALSO, 9 MTS</t>
  </si>
  <si>
    <t>CON VITRINA, 9 MTS</t>
  </si>
  <si>
    <t>CORTINA, PLANCHA DE CONCRETO, 9 MTS</t>
  </si>
  <si>
    <t>CORTINA Y VITRINAS, 9 MTS</t>
  </si>
  <si>
    <t>TECHO DE MADERA, 9 MTS</t>
  </si>
  <si>
    <t>PLANCHA DE CEMENTO, 9 MTS</t>
  </si>
  <si>
    <t>PLANCHA DE AZULEJO, 9 MTS</t>
  </si>
  <si>
    <t>PLANCHA DE AZULEJO, 4.5 MTS</t>
  </si>
  <si>
    <t>FORRADO DE AZULEJO, CON LOZA, 8 MTS</t>
  </si>
  <si>
    <t>VITRINA, TECHO DE MADERA, 6 MTS</t>
  </si>
  <si>
    <t>PLANCHA DE AZULEJO, 8 MTS</t>
  </si>
  <si>
    <t>PLANCHA DE CEMENTO, 4 MTS</t>
  </si>
  <si>
    <t>CORTINA Y PLAFON FALSO, 5 MTS</t>
  </si>
  <si>
    <t>PLANCHA DE CEMENTO, 3 MTS</t>
  </si>
  <si>
    <t>CORTINAS Y LOZA DE CONCRETO, 3 MTS</t>
  </si>
  <si>
    <t>CORTINAS Y LOZA DE CONCRETO, 9 MTS</t>
  </si>
  <si>
    <t>FORRADO DE AZULEJO, CON LOZA, 7 MTS</t>
  </si>
  <si>
    <t>FORRADO DE AZULEJO, 12 MTS</t>
  </si>
  <si>
    <t>CERRADO, 14 MTS</t>
  </si>
  <si>
    <t>CORTINA Y LOZA, 8 MTS, CERRADO</t>
  </si>
  <si>
    <t>CORTINA Y LOZA, 8 MTS</t>
  </si>
  <si>
    <t>CORTINA Y PLAFON FALSO, 8 MTS</t>
  </si>
  <si>
    <t>CORTINA Y LOZA, 5 MTS</t>
  </si>
  <si>
    <t>PLACHA DE CEMENTO, 5 MTS</t>
  </si>
  <si>
    <t>VITRINA, 5 MTS</t>
  </si>
  <si>
    <t>CORTINA Y LOZA, 5 MTS, CERRADO</t>
  </si>
  <si>
    <t>CORTINA Y TECHO DE LAMINA, 5 MTS</t>
  </si>
  <si>
    <t>SIN CORTINA, PLACHA, 5 MTS</t>
  </si>
  <si>
    <t>CORTINA, 5 MTS, CERRADO</t>
  </si>
  <si>
    <t>CORTINA, 5 MTS</t>
  </si>
  <si>
    <t>CANCEL DE HERRERIA, 5 MTS, CERRADO</t>
  </si>
  <si>
    <t>MOSTRADOR DE MADERA, 5 MTS, CERRADO</t>
  </si>
  <si>
    <t>MOSTRADOR DE MADERA, 5 MTS</t>
  </si>
  <si>
    <t>MOSTRADOR DE MADERA, 4 MTS</t>
  </si>
  <si>
    <t>PLANCHA DE CONCRETO, 5 MTS</t>
  </si>
  <si>
    <t>PLANCHA DE CONCRETO, 5 MTS, CERRADO</t>
  </si>
  <si>
    <t>PLANCHA DE CONCRETO, 3 MTS</t>
  </si>
  <si>
    <t>PLANCHA DE CONCRETO, 4 MTS</t>
  </si>
  <si>
    <t>CORTINA Y CANCEL, 5 MTS</t>
  </si>
  <si>
    <t>ESTANTERIA, 5 MTS, CERRADO</t>
  </si>
  <si>
    <t>CORTINA, 4 MTS</t>
  </si>
  <si>
    <t>PLANCHA, CORTINA, 5 MTS</t>
  </si>
  <si>
    <t>PLANCHA, CORTINA, 5 MTS, CERRADO</t>
  </si>
  <si>
    <t>CORTINA, LOZA Y PLANCHA, 5 MTS</t>
  </si>
  <si>
    <t>LOZA DE CONCRETO, 4 MTS</t>
  </si>
  <si>
    <t>Padrón de locatarios del Mercado “Tetelco”</t>
  </si>
  <si>
    <t>SUP. 7 MTS</t>
  </si>
  <si>
    <t>JANET MUNGUIA GERMAN</t>
  </si>
  <si>
    <t>VENTA DE ARTICULOS DE BELLEZA</t>
  </si>
  <si>
    <t>HUMBERTO MUNGUIA GERMAN</t>
  </si>
  <si>
    <t>MANUELA VILLARUEL GARCIA</t>
  </si>
  <si>
    <t>AMELIA VIGUERAS SANCHEZ</t>
  </si>
  <si>
    <t>ROPA EN GENERAL Y ARTICULOS DE FANTASIA</t>
  </si>
  <si>
    <t>ARTURO CRYSTIAN RODRIGUEZ GUTIERREZ</t>
  </si>
  <si>
    <t>GARDENIA MEDINA RODRIGUEZ</t>
  </si>
  <si>
    <t>BONETERIA, TELAS Y MERCERIA</t>
  </si>
  <si>
    <t>MARIA GUADALUPE MORENO MILLAN</t>
  </si>
  <si>
    <t>MARIA CRECENCIA VIGUERAS ALDERETE</t>
  </si>
  <si>
    <t>MATERIA PRIMAS, CHILES SECOS Y MOLE EN PASTA</t>
  </si>
  <si>
    <t>MARIA DEL ROSARIO ACATITLA SANDOVAL</t>
  </si>
  <si>
    <t>TOSTADERIA Y FRITURAS</t>
  </si>
  <si>
    <t>MARIA ISABEL MARTINEZ VALDEZ</t>
  </si>
  <si>
    <t>JUAN ROJAS OLIVOS</t>
  </si>
  <si>
    <t>PERFUMES, CREMAS Y COSMETICOS</t>
  </si>
  <si>
    <t>CARLOS ROBLES MORENO</t>
  </si>
  <si>
    <t>SUP. 25 MTS</t>
  </si>
  <si>
    <t>JOSE TRINIDAD ARTURO VIGUERAS PINEDA</t>
  </si>
  <si>
    <t>SUP. 6 MTS</t>
  </si>
  <si>
    <t>CLAUDIA BRENDA MONTERO GUTIERREZ</t>
  </si>
  <si>
    <t>MARIA FELIZ GUTIERREZ RIVERA</t>
  </si>
  <si>
    <t>MONICA GERMAN VALDEZ</t>
  </si>
  <si>
    <t>MARICELA MARTINEZ ORTIZ</t>
  </si>
  <si>
    <t>MARIA SUSANA PADILLA DOMINGUEZ</t>
  </si>
  <si>
    <t>ENRIQUE CASTELAN SERRANO</t>
  </si>
  <si>
    <t>FUENTE DE SODAS, PALETERIA Y NEVERIA</t>
  </si>
  <si>
    <t>FRANCISCO MOISES DIAZ GRACIANO</t>
  </si>
  <si>
    <t>MARIO GUILLERMO DIAZ GRACIANO</t>
  </si>
  <si>
    <t>MARIA DE JESUS ALVARADO AMARILLOS</t>
  </si>
  <si>
    <t>MATERIA PRIMAS, DULCES, CHILES SECOS Y MOLE EN PASTA</t>
  </si>
  <si>
    <t>PAULA JARILLO GOMEZ</t>
  </si>
  <si>
    <t>HELADOS Y PALETAS</t>
  </si>
  <si>
    <t>GUILLERMO GUERRA CALDERON</t>
  </si>
  <si>
    <t>ABARROTES, CREMERIA, SALCHICHONERIA Y SEMILLAS</t>
  </si>
  <si>
    <t>GREGORIA JIMENEZ JIMENEZ</t>
  </si>
  <si>
    <t>SOCORRO CHAVARRIA ALVA</t>
  </si>
  <si>
    <t>LEONILA MENOR ESPINOZA</t>
  </si>
  <si>
    <t>PERFUMERIA Y ARTICULOS DE BELLEZA</t>
  </si>
  <si>
    <t>GUILLERMINA RAMOS LOPEZ</t>
  </si>
  <si>
    <t>MARIA DE LA LUZ RUIZ</t>
  </si>
  <si>
    <t>TORTILLAS Y TLACOYOS</t>
  </si>
  <si>
    <t>LOURDES ROQUE VALDERAS</t>
  </si>
  <si>
    <t>CERAMICA, REGALOS, CACEROLAS Y APARATOS ELECTRODOMESTICOS</t>
  </si>
  <si>
    <t>SANDRA MONTERO GUITERREZ</t>
  </si>
  <si>
    <t>ANTOJITOS Y REFRSCOS</t>
  </si>
  <si>
    <t>MARIA VICTORIA VIGUERAS ALDERETE</t>
  </si>
  <si>
    <t>MATERIAS PRIMAS, CHILES SECOS Y MOLE EN PASTA</t>
  </si>
  <si>
    <t>ROSA MESA MARTINEZ</t>
  </si>
  <si>
    <t>TOCIENERIA</t>
  </si>
  <si>
    <t>MARIA LUIS SALGADO ALAMAN</t>
  </si>
  <si>
    <t>ROCIO RAMOS ROMERO</t>
  </si>
  <si>
    <t>PESCADERIA</t>
  </si>
  <si>
    <t>HUMBERTO JURADO ALDERETE</t>
  </si>
  <si>
    <t>LUIS LOZANO MONTES</t>
  </si>
  <si>
    <t>SEMILLAS, CHILES SECOS Y MOLE</t>
  </si>
  <si>
    <t>GERARDO MUNGUIA GERMAN</t>
  </si>
  <si>
    <t>Talabarteria, Sobreros de Palma, Artesanias y Curiosidades</t>
  </si>
  <si>
    <t>ELIEL MARIO LEYTE NOGUERON</t>
  </si>
  <si>
    <t>JOSE ISABEL DOMINGO MARTÍNEZ ROMERO</t>
  </si>
  <si>
    <t>RAUL VARGAS MEZA</t>
  </si>
  <si>
    <t>MARIA GASPAR PONCE</t>
  </si>
  <si>
    <t>Plantas de Ornato, Tierra para Macetas y Accesorios de Jardineria</t>
  </si>
  <si>
    <t>Elena Perez Sánchez</t>
  </si>
  <si>
    <t>FECHA DE ACTUALIZACIÓN: 30/06/2013</t>
  </si>
  <si>
    <t>FECHA DE VALIDACIÓN: 15/07/2013</t>
  </si>
  <si>
    <t>AREA RESPONSABLE DE LA INFORMACIÓN: UNIDAD DEPTAL. DE MERCADOS</t>
  </si>
  <si>
    <t>AREA RESPONSABLE DE LA INFORMACIÓN: JUD. DE MERCADOS</t>
  </si>
  <si>
    <t>FECHA DE VALIDACIÓN: 15/06/2013</t>
  </si>
  <si>
    <t>FECHA DE ACTUALIZACIÓN:  30/06/2013</t>
  </si>
  <si>
    <t>DAYANARA RIVERA BLAS</t>
  </si>
  <si>
    <t>JOSAHANDI RIVERA BLAS</t>
  </si>
  <si>
    <t>Enrique Bardales Romero</t>
  </si>
  <si>
    <t>Cocina, Café con venta de refrescos</t>
  </si>
  <si>
    <t>KEVIN ALEJANDRO CORTES CRUZ</t>
  </si>
  <si>
    <t>EFIGENIA BEATRIZ SANTOS SANTIAGO</t>
  </si>
  <si>
    <t>CRISTALERIA, PAPELERIA, INTERNET Y REGALOS</t>
  </si>
  <si>
    <t>ALEJANDRO BLANCAS RODRIGUEZ</t>
  </si>
  <si>
    <t>Araceli Enriquez Mendoza</t>
  </si>
  <si>
    <t>JUAN CARLOS ROJAS JIMÉNEZ</t>
  </si>
  <si>
    <t>ISABEL HERNANDEZ JIEMENZ</t>
  </si>
  <si>
    <t>ROPA EN GENERAL,  BONETERIA  Y  UNIFORMES</t>
  </si>
  <si>
    <t>CHILES SECOS, MOLES EN PASTA Y MATERIAS PRIMAS</t>
  </si>
  <si>
    <t>JUGOS, LICUADOS, TORTAS, HAMBURGUESAS Y POSTRES</t>
  </si>
  <si>
    <t>Esperanza Arreguín García</t>
  </si>
  <si>
    <t>JESUS LARIOS LECHUGA</t>
  </si>
  <si>
    <t>RASPADOS, FRAPES, ESQUIMOS Y AGUAS CREMOSAS</t>
  </si>
  <si>
    <t>SANTA ANA HERNÁNDEZ MEZA</t>
  </si>
  <si>
    <t>CARMEN ALEMAN GUZMAN</t>
  </si>
  <si>
    <t>MARGARITA GUZMAN TORRALBA</t>
  </si>
  <si>
    <t>MATERIAS PRIMAS, DULCES Y DERIVADOS DE GELATINAS</t>
  </si>
  <si>
    <t>BRENDA CONCEPCION VELAZQUEZ RODRIGUEZ</t>
  </si>
  <si>
    <t>ROPA HECHA, BONETERÍA, ROPA, ARTICULOS PARA CEREMONIA RELIGIOSA</t>
  </si>
  <si>
    <t>MARTHA RAMÍREZ RUÍZ</t>
  </si>
  <si>
    <t>JOEL GUILERMO GALICIA PEREZ</t>
  </si>
  <si>
    <t>PEDRO ARELIO JURADO</t>
  </si>
  <si>
    <t>EFRAIN MENDEZ ARELIO</t>
  </si>
  <si>
    <t>CONCEPCION LEYTE LOZANO</t>
  </si>
  <si>
    <t>JUANA  RAMIREZ MEDINA</t>
  </si>
  <si>
    <t>EDGAR PALACIOS PAREDES</t>
  </si>
  <si>
    <t>RAQUEL RAMIREZ ROSALES</t>
  </si>
  <si>
    <t>JESUS MEJIA NAPOLES</t>
  </si>
  <si>
    <t>JOSE  MENDEZ DE LA PEÑA</t>
  </si>
  <si>
    <t>MARIA GUADALUPE MEJIA MORA</t>
  </si>
  <si>
    <t>RAQUEL GARCIA VALLEJO</t>
  </si>
  <si>
    <t>MARIA GRACIELA MORA VELAZQUEZ</t>
  </si>
  <si>
    <t>RUBENS ALQUICIRA GARCIA</t>
  </si>
  <si>
    <t>ADRIAN MIGUEL MORAN DELGADO</t>
  </si>
  <si>
    <t>MARIA TERESA MEJIA BARRANCO</t>
  </si>
  <si>
    <t>J. REFUGIO MONCAYO RODRIGUEZ</t>
  </si>
  <si>
    <t>CECILIA GONZALEZ CAZARES</t>
  </si>
  <si>
    <t>ALAN GUILLERMO GALICIA GONZALEZ</t>
  </si>
  <si>
    <t>ISIDORO BENITO MARTINEZ PEREZ</t>
  </si>
  <si>
    <t>DANIEL MARTINEZ GARCIA</t>
  </si>
  <si>
    <t>MARIBEL  ALIZOTA MUÑOZ</t>
  </si>
  <si>
    <t>DOLORES PALMIRA CUEVAS GARCIA</t>
  </si>
  <si>
    <t>EDUARDO JAUREZ BARRANCO</t>
  </si>
  <si>
    <t>ALEJANDRA MATEOS HERNANDEZ</t>
  </si>
  <si>
    <t>FLORINA  GARCIA VALLEJO</t>
  </si>
  <si>
    <t>GAUDENCIO RIVERA BALTAZAR</t>
  </si>
  <si>
    <t>LOURDES ALVAREZ GONZALEZ</t>
  </si>
  <si>
    <t>MARCELINO PEREZ DE LA CRUZ</t>
  </si>
  <si>
    <t>GUADALUPE VAZQUEZ MUÑOZ</t>
  </si>
  <si>
    <t>JUAN  ROMERO VAZQUEZ</t>
  </si>
  <si>
    <t>ISAAC ALONSO TREJO CASTILLO</t>
  </si>
  <si>
    <t>ARTURO TREJO TREJO</t>
  </si>
  <si>
    <t>VIRGINIA FELIX DE LA PEÑA GALICIA</t>
  </si>
  <si>
    <t>DAVID QUINTIN ROMERO VAZQUEZ</t>
  </si>
  <si>
    <t>JUANA MORALES VAZQUEZ</t>
  </si>
  <si>
    <t>ASCENCION MEJIA NAPOLES</t>
  </si>
  <si>
    <t>MARTIN MATEOS HERNANDEZ</t>
  </si>
  <si>
    <t>CATALINA NAPOLES LOPEZ</t>
  </si>
  <si>
    <t>ARTEMIO TREJO Y TREJO</t>
  </si>
  <si>
    <t>EFRAIN MENDEZ PADILLA</t>
  </si>
  <si>
    <t>MIREYA PADILLA AVILA</t>
  </si>
  <si>
    <t>ROSA RAMOS RIVERA</t>
  </si>
  <si>
    <t>ETELBERTO SALGADO RAMOS</t>
  </si>
  <si>
    <t>JOSE MANUEL ARELIO CAMPOS</t>
  </si>
  <si>
    <t>ITZEL MORENO CABELLO</t>
  </si>
  <si>
    <t>PAZ MARIA DE LA LUZ MEJIA NAPOLES</t>
  </si>
  <si>
    <t>ANTONIO GARCIA MORALES</t>
  </si>
  <si>
    <t>MARIA GUADALUPE TORRES SALCEDO</t>
  </si>
  <si>
    <t>ELIZABETH JAZMIN MATEOS PEÑA</t>
  </si>
  <si>
    <t>RAQUEL PEÑA MENDEZ</t>
  </si>
  <si>
    <t xml:space="preserve"> MARIBEL PALACIOS PAREDES</t>
  </si>
  <si>
    <t>JORGE ALBERTO TORRES SALCEDO</t>
  </si>
  <si>
    <t>MARIA ELENA  ROJAS TORRES</t>
  </si>
  <si>
    <t>BENJAMIN MEDINA CHAVEZ</t>
  </si>
  <si>
    <t>ROSALIA MEDINA ROMERO</t>
  </si>
  <si>
    <t>JOSE MEDINA ISLAS</t>
  </si>
  <si>
    <t>JOSE HUGO ORTIZA ARELIO</t>
  </si>
  <si>
    <t>CARLOS SILVA AGUILAR</t>
  </si>
  <si>
    <t>FILIBERTA MENDOZA PEREZ</t>
  </si>
  <si>
    <t>MARIA DEL PILAR LOPEZ VEGA</t>
  </si>
  <si>
    <t>REGINO MARTINEZ MARTINEZ</t>
  </si>
  <si>
    <t>SILVIA PAREDES OROZCO</t>
  </si>
  <si>
    <t>NATALIA CONSUELO MEDINA ROMERO</t>
  </si>
  <si>
    <t>ROSALIA JIMENEZ MELO</t>
  </si>
  <si>
    <t>JUAN CARLOS TREJO MARTINEZ</t>
  </si>
  <si>
    <t>MARIA HILARIA MIRAMAR PALMA</t>
  </si>
  <si>
    <t>OSCAR CESAR ALVAREZ IÑAÑEZ</t>
  </si>
  <si>
    <t>BLANCA ESTELA ALVAREZ IÑAÑEZ</t>
  </si>
  <si>
    <t>ANDRES PUEBLA NAVA</t>
  </si>
  <si>
    <t>MARIA DE JESUS PATRICIA HIDALGO MARTINEZ</t>
  </si>
  <si>
    <t>JORGE AURELIANO HIDALGO MARTINEZ</t>
  </si>
  <si>
    <t>HECTOR GARCIA DIAZ</t>
  </si>
  <si>
    <t>ELSA GARCIA DIAZ</t>
  </si>
  <si>
    <t>EDILBERTO AVILA GUTIERREZ</t>
  </si>
  <si>
    <t>ROBERTO MARTINEZ PEREZ</t>
  </si>
  <si>
    <t>MARIA ELENA BARCENAS OLMEDO</t>
  </si>
  <si>
    <t>MARIA DE JESUS FRAUSTO VALADES</t>
  </si>
  <si>
    <t>LEOBARDA TERESA FLORES SOTELO</t>
  </si>
  <si>
    <t>JACOBO TEQUITLALPA ANALCO</t>
  </si>
  <si>
    <t>MARICELA CABERA GAYOSSO</t>
  </si>
  <si>
    <t>ELIDIA MARTINEZ JIMENEZ</t>
  </si>
  <si>
    <t>JOSE ARTESANO JIMENEZ LOPEZ</t>
  </si>
  <si>
    <t>JUANA ALBANA RUIZ TRUJILLO</t>
  </si>
  <si>
    <t>MARIA FRANCISCA CALZADA VAZQUEZ</t>
  </si>
  <si>
    <t>MANUELA ORTIZ OLGUIN</t>
  </si>
  <si>
    <t>SOCORRO RAMIREZ MARTINEZ</t>
  </si>
  <si>
    <t>ROSALBA REYES LOPEZ</t>
  </si>
  <si>
    <t>ELODIA GALICIA ORTEGA</t>
  </si>
  <si>
    <t>INES LOPEZ ARENAS</t>
  </si>
  <si>
    <t>MARIA MAGDALENA GUEVARA FLORES</t>
  </si>
  <si>
    <t>DANIEL PEREZ ZUÑIGA</t>
  </si>
  <si>
    <t>ANGELA FRANCISCA GUEVARA FLORES</t>
  </si>
  <si>
    <t>CATALINA ALIZOTA MUÑOZ</t>
  </si>
  <si>
    <t>JARENZ ALVARADO VENANCIO</t>
  </si>
  <si>
    <t>CELERINA SILVA GALICIA</t>
  </si>
  <si>
    <t>FRANCISCA GONZALEZ MALVAEZ</t>
  </si>
  <si>
    <t>MAYRA  BRAVO BRAVO</t>
  </si>
  <si>
    <t>DORA ALICIA BRAVO BRAVO</t>
  </si>
  <si>
    <t>CATALINA SILVA GALICIA</t>
  </si>
  <si>
    <t>LUCIA VICTORIA LOPEZ CRUZ</t>
  </si>
  <si>
    <t>MARGARITO  BARRAGAN CASTILLO</t>
  </si>
  <si>
    <t>CARLA IBETH BRAVO BRAVO</t>
  </si>
  <si>
    <t>AIDA  ZUÑIGA UROZA</t>
  </si>
  <si>
    <t>JOSE BERNARDINO ORTEGA FERNANDEZ</t>
  </si>
  <si>
    <t>SOFIA FELIPA ROSETE ZAVALA</t>
  </si>
  <si>
    <t>DOLORES MARTINEZ MARTINEZ</t>
  </si>
  <si>
    <t>OLGA  GARCIA HAMPARZUMIAN</t>
  </si>
  <si>
    <t>ENRIQUE TREJO MARTINEZ</t>
  </si>
  <si>
    <t>SUSANA YESCAS FUENTES</t>
  </si>
  <si>
    <t>MARTHA GONZALEZ NARVAEZ</t>
  </si>
  <si>
    <t>NORMA LILIA BRAVO BRAVO</t>
  </si>
  <si>
    <t>LUCIANA JIMENEZ LOPEZ</t>
  </si>
  <si>
    <t>GUADALUPE BRAVO MARTINEZ</t>
  </si>
  <si>
    <t>ANA LILIA TREJO MARTINEZ</t>
  </si>
  <si>
    <t>DELIA NERI ESPINOZA</t>
  </si>
  <si>
    <t>VICENTE NERI OROZCO</t>
  </si>
  <si>
    <t>ADELINA ZUÑIGA UROZA</t>
  </si>
  <si>
    <t>DANIEL  ALBARRAN HERNANDEZ</t>
  </si>
  <si>
    <t>TOMASA OTILIA  RAMOS RIOJA</t>
  </si>
  <si>
    <t>VICENTE ALBARRAN CASTAÑEDA</t>
  </si>
  <si>
    <t>DONAJI TLATUILTZIN MEZA FLORES</t>
  </si>
  <si>
    <t>ALBINA ROMERO JIMENEZ</t>
  </si>
  <si>
    <t>MARIA GUADALUPE VIANEY ROMERO COLIN</t>
  </si>
  <si>
    <t>ALEJANDRA AGUILAR CHAVEZ</t>
  </si>
  <si>
    <t>ZENAIDA GRACIELA NOGUERON NOGUERO</t>
  </si>
  <si>
    <t>PABLO HERNANDEZ NOGUERON</t>
  </si>
  <si>
    <t>ELBA CHIRINOS RINCON</t>
  </si>
  <si>
    <t>CARMEN  CASTAÑEDA CASTAÑEDA</t>
  </si>
  <si>
    <t>JORGE SANCHEZ HERNANDEZ</t>
  </si>
  <si>
    <t>EDITH TRINIDAD VILLA</t>
  </si>
  <si>
    <t>MARIA TERESA AGUILAR CHAVEZ</t>
  </si>
  <si>
    <t>MARIA GUADALUPE MALVAEZ SANCHEZ</t>
  </si>
  <si>
    <t>MARIA FELIX HERRERA GRANILLO</t>
  </si>
  <si>
    <t>IVONNE CASTAÑEDA ALVAREZ</t>
  </si>
  <si>
    <t>MARGARITA TORRES VILLANUEVA</t>
  </si>
  <si>
    <t>SANDRA VILLANUEVA TORRES</t>
  </si>
  <si>
    <t>ABRAHAM MEZA GOMEZ</t>
  </si>
  <si>
    <t>MARIA DE LA LUZ  ROMERO</t>
  </si>
  <si>
    <t>MARIA DOLORES DURAN DE LA CURZ</t>
  </si>
  <si>
    <t>JUAN DANIEL SANCHEZ TRINIDAD</t>
  </si>
  <si>
    <t>NOE BERNARDO DE LA PEÑA  CARDENAS</t>
  </si>
  <si>
    <t>BERTHA MORALES JURADO</t>
  </si>
  <si>
    <t>SARA CHIRINOS CASTAÑEDA</t>
  </si>
  <si>
    <t>FRANCISCO VALENTE REYES VALENCIA</t>
  </si>
  <si>
    <t>FRANCISCA ROMERO SANTILLAN</t>
  </si>
  <si>
    <t>EMMA RUFINA  GALICIA</t>
  </si>
  <si>
    <t>MARIA GRACIELA CHAVEZ NOGUERON</t>
  </si>
  <si>
    <t>MATIAS BARTOLO AYALA</t>
  </si>
  <si>
    <t>ROBERTO CARLOS TERREZ MORALES</t>
  </si>
  <si>
    <t>FELIX BARTOLO AYALA</t>
  </si>
  <si>
    <t>MARTHA CATALINA MARTINEZ REYES</t>
  </si>
  <si>
    <t>JOCABED MANCILLA CHAVEZ</t>
  </si>
  <si>
    <t>BERTHA MARTINA GUTIERREZ VENEGAS</t>
  </si>
  <si>
    <t>APOLINAR LOPEZ HERNANDEZ</t>
  </si>
  <si>
    <t>LOURDES MORENO  GARCIA</t>
  </si>
  <si>
    <t>ASUNCION  GARMENDIA CARMONA</t>
  </si>
  <si>
    <t>OSWALDO VARGAS MARTINEZ</t>
  </si>
  <si>
    <t>EVANGELINA GARCIA VILLALOBOS</t>
  </si>
  <si>
    <t>EDITH PEÑALOZA DUARTE</t>
  </si>
  <si>
    <t>ERIKA MARTINEZ  NOGUERON</t>
  </si>
  <si>
    <t>SANTIAGO MARTINEZ CASTAÑEDA</t>
  </si>
  <si>
    <t>FRANCISCA NOGUERON DE LA ROSA</t>
  </si>
  <si>
    <t>MARIA  FLORES TAPIA</t>
  </si>
  <si>
    <t>MIGUEL ANGEL MEZA FLORES</t>
  </si>
  <si>
    <t>JUAN FLORES TAPIA</t>
  </si>
  <si>
    <t>ALBERTO LEONEL CASTILLO CANO</t>
  </si>
  <si>
    <t>VICTOR MANUEL CASTILLO GONZALEZ</t>
  </si>
  <si>
    <t>ALEJANDRA CASTAÑEDA ALVAREZ</t>
  </si>
  <si>
    <t>ALEJANDRA BEATRIZ CHAVEZ ARCE</t>
  </si>
  <si>
    <t>MARIA DE LA LUZ ZAMORA CHAVEZ</t>
  </si>
  <si>
    <t>MARIA MUCIÑO MENDOZA</t>
  </si>
  <si>
    <t>ELIAS CASTAÑEDA JIMENEZ</t>
  </si>
  <si>
    <t>ANA KAREN PEREZ MORENO</t>
  </si>
  <si>
    <t>MANUEL ALVAREZ SAN MARTIN</t>
  </si>
  <si>
    <t>CLAUDIA MARLENE MANCILLA CHAVEZ</t>
  </si>
  <si>
    <t>NAHUM  CRUZ HERNANDEZ</t>
  </si>
  <si>
    <t>GREGORIO MALVAEZ SANDOVAL</t>
  </si>
  <si>
    <t>MARIA TRINIDAD SANTIAGO SORIANO</t>
  </si>
  <si>
    <t>SOLEDAD MEDINA MERIDA</t>
  </si>
  <si>
    <t>FELIPE MENDEZ DE LA PEÑA</t>
  </si>
  <si>
    <t>HERMILA MONROY SANTANA</t>
  </si>
  <si>
    <t>CLARA ISABEL REYES BERNABE</t>
  </si>
  <si>
    <t>LUIS CASTAÑEDA CARRASCO</t>
  </si>
  <si>
    <t>MARIA SANTA GUTIERREZ NUÑEZ</t>
  </si>
  <si>
    <t>JOSEFINA ORTIZ ORTA</t>
  </si>
  <si>
    <t>ALBERTO MARQUEZ RUBIO</t>
  </si>
  <si>
    <t>LUCIO AARON MARQUEZ PEREZ</t>
  </si>
  <si>
    <t>MAURICIO ALEJANDRO TERREZ MORALES</t>
  </si>
  <si>
    <t>CRISTINA CRUZ CORONA</t>
  </si>
  <si>
    <t>RITA ARACELI QUIÑONEZ JIMENEZ</t>
  </si>
  <si>
    <t>MARIA GUADALUPE QUIÑONES JIMENEZ</t>
  </si>
  <si>
    <t>ROSA ALICIA GONZALEZ GALICIA</t>
  </si>
  <si>
    <t>MARLEN JURADO  ROMERO</t>
  </si>
  <si>
    <t>GLORIA CALZADA XOCOPA</t>
  </si>
  <si>
    <t>NANCY ALEJANDRA FERNANDEZ QUIÑONEZ</t>
  </si>
  <si>
    <t>CONSTANTINO CASTAÑEDA RUIZ</t>
  </si>
  <si>
    <t>PRIMO ROMAN REBOLLEDO</t>
  </si>
  <si>
    <t>MARIO MARTINEZ GARCIA</t>
  </si>
  <si>
    <t>BERNARDA VILCHIS TORRES</t>
  </si>
  <si>
    <t>SYLVIA CHIRINOS MARTINEZ</t>
  </si>
  <si>
    <t>DIMAS CHIRINOS DE LA ROSA</t>
  </si>
  <si>
    <t>DIMAS CHIRINOS CASTAÑEDA</t>
  </si>
  <si>
    <t>ANA LAURA GONZALEZ CLARO</t>
  </si>
  <si>
    <t>JUAN CARLOS TORRES MENDOZA</t>
  </si>
  <si>
    <t>ALBERTO SANE TLACA</t>
  </si>
  <si>
    <t>LUISA SANTIAGO NOLASCO</t>
  </si>
  <si>
    <t>REBECA VIRIDIANA SANCHEZ ROJAS</t>
  </si>
  <si>
    <t>SANDRA LUZ ESPINDOLA ZAMORA</t>
  </si>
  <si>
    <t>FERNANDO GOMEZ CHAVEZ</t>
  </si>
  <si>
    <t>YOLANDA PACHECO CALZADA</t>
  </si>
  <si>
    <t>JAVIER XOOL NAPOLES</t>
  </si>
  <si>
    <t>ARGELIA ROSAS CALZADA</t>
  </si>
  <si>
    <t>OLIVOS</t>
  </si>
  <si>
    <t>MARIA ISABEL TREJO NUÑEZ</t>
  </si>
  <si>
    <t>ARACELI AGUIRRE CHAVARRIA</t>
  </si>
  <si>
    <t>MARTHA ELVA RAMOS CALNACASCO</t>
  </si>
  <si>
    <t>DAVID AGUILAR JIMENEZ</t>
  </si>
  <si>
    <t>ANA MARIA AGUILAR JIMENEZ</t>
  </si>
  <si>
    <t>JUAN CARLOS PADILLA ROSAS</t>
  </si>
  <si>
    <t>JOSE  SANDOVAL LOPEZ</t>
  </si>
  <si>
    <t>ALONSO HERRERA MARTINEZ</t>
  </si>
  <si>
    <t>EDUARDO RUIZ AGUILAR</t>
  </si>
  <si>
    <t>JAVIER AGUILAR JIMENEZ</t>
  </si>
  <si>
    <t>EUFROCINA ALVARADO ALVARADO</t>
  </si>
  <si>
    <t>MARIA CARMEN PEREZ CAMPOS</t>
  </si>
  <si>
    <t>SILVIA RIVERA ALCANTARA</t>
  </si>
  <si>
    <t>ARACELI RODRIGUEZ CORDERO</t>
  </si>
  <si>
    <t>VERONICA MEDINA DIAZ</t>
  </si>
  <si>
    <t>JULIA TORRES AMARO</t>
  </si>
  <si>
    <t>GABINA RODRIGUEZ GONZALEZ</t>
  </si>
  <si>
    <t>PAULA GEORGINA RIVERA ALCANTARA</t>
  </si>
  <si>
    <t>GILBERTO MORALES TORRES</t>
  </si>
  <si>
    <t>SOLEDAD AGUILAR JIMENEZ</t>
  </si>
  <si>
    <t>LORENA HERNANDEZ AGUILAR</t>
  </si>
  <si>
    <t>SARA RIVERA ALCANTARA</t>
  </si>
  <si>
    <t>MARIA LUISA RIVERA ALCANTARA</t>
  </si>
  <si>
    <t>IMELDA AGUILAR JIMENEZ</t>
  </si>
  <si>
    <t>GRACIELA LOPEZ TINTOR</t>
  </si>
  <si>
    <t>SUSANA RAMOS CANACASCO</t>
  </si>
  <si>
    <t>ENRIQUE SOTO PADILLA</t>
  </si>
  <si>
    <t>PABLO ALFREDO TORRES CASTILLO</t>
  </si>
  <si>
    <t>BERTHA CALNACASCO VAZQUEZ</t>
  </si>
  <si>
    <t>JUDITH GONZALEZ MONTERO</t>
  </si>
  <si>
    <t>EMMA DIAZ CABELLO</t>
  </si>
  <si>
    <t>MARIA DEL ROSARIO ROSAS ORTIZ</t>
  </si>
  <si>
    <t>GUADALUPE VAZQUEZ GARCES</t>
  </si>
  <si>
    <t>EDILBERO MARTINEZ VAZQUEZ</t>
  </si>
  <si>
    <t>RAFAEL DIAZ JIMENEZ</t>
  </si>
  <si>
    <t>FRANCISCO DIAZ JIMENEZ</t>
  </si>
  <si>
    <t>EDGAR CORTES MARES</t>
  </si>
  <si>
    <t>ASUNCION ENCARNACION CORTES NICOLAS</t>
  </si>
  <si>
    <t>PEDRO  MENDOZA VILLASANTE</t>
  </si>
  <si>
    <t>JUANA GUADALUPE RANGEL JIMENEZ</t>
  </si>
  <si>
    <t>RAQUEL RANGEL JIMENEZ</t>
  </si>
  <si>
    <t>PILAR LUCERO EVELIN JIMENEZ ARGUELLO</t>
  </si>
  <si>
    <t>MARTHA LUCIA RODRIGUEZ JIMENEZ</t>
  </si>
  <si>
    <t>ULISES CEDEÑO PAREDES</t>
  </si>
  <si>
    <t>JOVITA CRUZ HERNANDEZ</t>
  </si>
  <si>
    <t>FELIPA TAPIA CASTRO</t>
  </si>
  <si>
    <t>ELEAZAR GALICIA PEREZ</t>
  </si>
  <si>
    <t>GREGORIO MENDOZA PEREZ</t>
  </si>
  <si>
    <t>ARTURO ALEJANDRO CONSTANTINO LOPEZ</t>
  </si>
  <si>
    <t>GRACIELA ALVAREZ GALLARDO</t>
  </si>
  <si>
    <t>LIBRADA DIAZ ACATITLA</t>
  </si>
  <si>
    <t>DULCE MARIA SANTOS GONZALEZ</t>
  </si>
  <si>
    <t>ISABEL SOSA SOSA</t>
  </si>
  <si>
    <t>GENERAL FELIPE ASTORGA  OCHOA</t>
  </si>
  <si>
    <t>SAN FRANCISCO TLALTENCO</t>
  </si>
  <si>
    <t>AMPLIACIÓN SELENE</t>
  </si>
  <si>
    <t>ESTACIÓN</t>
  </si>
  <si>
    <t>SUPERFICIE 8M2</t>
  </si>
  <si>
    <t>SUPERFICIE 16M2</t>
  </si>
  <si>
    <t>TOCINERIA, FRITURAS Y DERIVADOS</t>
  </si>
  <si>
    <t>TOCIENRÍA, CARNITAS, FRITURAS Y DERIVADOS</t>
  </si>
  <si>
    <t>TLAPALERÍA</t>
  </si>
  <si>
    <t>CERRAJERÍA Y REPARACIÓN DE APARATOS DOMÉSTICOS Y ELÉCTRICOS</t>
  </si>
  <si>
    <t>REPARACIÓN DE CALZADO</t>
  </si>
  <si>
    <t>VIDRIOS, ALUMINIO Y DECORACIÓN DE INTERIORES</t>
  </si>
  <si>
    <t>DULCERÍA Y BOTANAS</t>
  </si>
  <si>
    <t>ROPA EN GENERAL BONETERÍA Y CAJAS PARA REGALO</t>
  </si>
  <si>
    <t>TELAS Y BLANCOS</t>
  </si>
  <si>
    <t>BONETERÍA Y ROPA HECHA</t>
  </si>
  <si>
    <t>PAPELERÍA Y DULCERÍA</t>
  </si>
  <si>
    <t>PAPELERÍA JUGUETES Y REGALOS</t>
  </si>
  <si>
    <t>JUGUETERÍA</t>
  </si>
  <si>
    <t>DEPÓSITO DE DULCES MATERIAS PRIMAS Y TABAQUERÍA</t>
  </si>
  <si>
    <t>NEVERÍA, PALETERÍA, AGUAS FRESCAS Y YOGURTH</t>
  </si>
  <si>
    <t>ABARROTES, SEMILLAS Y HUEVO</t>
  </si>
  <si>
    <t>ABARROTES, SALCHICHONERIA, CREMERÍA, REFRESCOS EN ENVASE DESECHABLE Y HUEVO</t>
  </si>
  <si>
    <t>ABARROTES, SEMILLAS, HUEVO AGUA PURIFICADA, CREMERÍA Y SALCHICHONERÍA</t>
  </si>
  <si>
    <t>CREMERÍA Y SALCHICHONERÍA</t>
  </si>
  <si>
    <t>SALCHICHONERÍA Y CREMERÍA</t>
  </si>
  <si>
    <t>PRODUCTOS NATURISTAS Y DULCES TIPICOS</t>
  </si>
  <si>
    <t>MOLE CHILES SECOS Y ESPECIAS</t>
  </si>
  <si>
    <t>PLANTAS DE ORNATO, TIERRA PARA MACETAS Y ACCESORIOS DE JARDINERÍA</t>
  </si>
  <si>
    <t>HERBOLARIA Y ARTÍCULOS RELIGIOSOS</t>
  </si>
  <si>
    <t>DISCOS, CASSETES Y ARTÍCULOS PARA REGALOS</t>
  </si>
  <si>
    <t>DULCES, MATERIAS PRIMAS Y REFRESCOS EMBOTALLADOS</t>
  </si>
  <si>
    <t>MATERIAS PRIMAS Y DEPÓSITOS DE DULCES</t>
  </si>
  <si>
    <t>CRISTALERÍA, REGALOS Y CERAMICA</t>
  </si>
  <si>
    <t>JOYERÍA DE FANTASIA, REGALOS Y PERFUMERÍA</t>
  </si>
  <si>
    <t>TLAPALERÍA Y FERRETERÍA</t>
  </si>
  <si>
    <t>JARCIERÍA Y ARTÍCULOS DE PLASTICO</t>
  </si>
  <si>
    <t>JARCIERÍA Y ARTÍCULOS PARA EL HOGAR</t>
  </si>
  <si>
    <t>ACUARIO, MASCOTAS, ESPECIES MENORES, ALIMENTOS, ACCESORIOS PARA MASCOTAS</t>
  </si>
  <si>
    <t>FLORES, PLANTAS NATURALES, ARREGLOS FLORALES, MACETAS</t>
  </si>
  <si>
    <t>PELETERÍA, JOYERÍA Y BLANCOS</t>
  </si>
  <si>
    <t>MERCERÍA, SEDERÍA Y REGALOS EN GENERAL</t>
  </si>
  <si>
    <t>JUGOS, LICUADOS, FRUTA REBANADA, AGUAS FRESCAS, PASTELILLOS Y ESQUIMOS</t>
  </si>
  <si>
    <t>JUGOS, LICUADOS, ESQUIMOS, AGUAS FRESCAS, PASTELES Y FRUTA REBANADA</t>
  </si>
  <si>
    <t>COCINA, REFRESCOS, ANTOJITOS MEXICANOS, TACOS DE CARNE, HOT DOGS Y HAMBURGUESAS</t>
  </si>
  <si>
    <t>VENTA DE PAN</t>
  </si>
  <si>
    <t>TORTILLERÍA</t>
  </si>
  <si>
    <t>MARISCOS, CALDOS DE PESCADO, CAMARON, COKTELES Y CEVICHES</t>
  </si>
  <si>
    <t>SUPERFICIE 7M2. CORTINA,PISO DE LOZETA</t>
  </si>
  <si>
    <t>SUPERFICIE 8M2, PISO DE CEMENTO</t>
  </si>
  <si>
    <t xml:space="preserve">SUPERFICIE 8M2, CORTINA,  </t>
  </si>
  <si>
    <t xml:space="preserve">SUPERFICIE 12M2, LOZA, CORTINA, PLANCHA DE CONCRETO, PISO DE CEMENTO, UBICADO </t>
  </si>
  <si>
    <t>SUPERFICIE 12M2, LOZA, CORTINA, PLANCHA DE CONCRETO, PISO DE CEMENTO</t>
  </si>
  <si>
    <t xml:space="preserve">FECHA DE ACTUALIZACIÓN: </t>
  </si>
  <si>
    <t xml:space="preserve">FECHA DE VALIDACIÓN: </t>
  </si>
  <si>
    <t>+</t>
  </si>
  <si>
    <t>VICTOR EDUARDO FLORES ALVAREZ</t>
  </si>
  <si>
    <t>VERONICA MARTÍNEZ PEÑA</t>
  </si>
  <si>
    <t>Estetica</t>
  </si>
  <si>
    <t>VICTOR EDURARDO FLORES ALVAREZ</t>
  </si>
  <si>
    <t>OLGA LIDIA GAYTAN JUÁREZ</t>
  </si>
  <si>
    <t>VIANEY CAMACHO VERA</t>
  </si>
  <si>
    <t>Cafeteria</t>
  </si>
  <si>
    <t>Miriam Mejia Trejo</t>
  </si>
  <si>
    <t>ANTOJITOS MEXICANOS, TORTAS, HOT DOGS, HAMBURGUESAS, SINCRONIZADAS</t>
  </si>
  <si>
    <t>LAYL IXCHEL CHIRINOS CHIRINOS</t>
  </si>
  <si>
    <t>Cafetería</t>
  </si>
  <si>
    <t>Miriam Mejía Trejo</t>
  </si>
  <si>
    <t>EDITH OLGUÍN NOGUERON</t>
  </si>
  <si>
    <t>GLORIA REYES FLORES</t>
  </si>
  <si>
    <t>ARTICULOS Y ACCESORIOS PARA BEBE</t>
  </si>
  <si>
    <t>EDITH OLGUÍN NOGUERÓN</t>
  </si>
  <si>
    <t>Rocio Nambo Romero</t>
  </si>
  <si>
    <r>
      <t xml:space="preserve">OSTIONERIA, MARISCOS, PESCADO FRITO, CALDO DE CAMARON, REFRESCOS Y PESCADO FRESCO.     </t>
    </r>
    <r>
      <rPr>
        <b/>
        <sz val="7"/>
        <rFont val="Times New Roman"/>
        <family val="1"/>
      </rPr>
      <t xml:space="preserve"> INACTIVO</t>
    </r>
  </si>
  <si>
    <r>
      <t xml:space="preserve">FRUTAS, LEGUMBRES, FLORES NATURALES, ADORNOS FLORALES Y FESTON                             </t>
    </r>
    <r>
      <rPr>
        <b/>
        <sz val="7"/>
        <rFont val="Times New Roman"/>
        <family val="1"/>
      </rPr>
      <t xml:space="preserve">    INACTIVO</t>
    </r>
  </si>
  <si>
    <r>
      <t xml:space="preserve">FRUTAS, LEGUMBRES, FLORES NATURALES, ADORNOS FLORALES Y FESTON                                 </t>
    </r>
    <r>
      <rPr>
        <b/>
        <sz val="7"/>
        <rFont val="Times New Roman"/>
        <family val="1"/>
      </rPr>
      <t>INACTIVO</t>
    </r>
  </si>
  <si>
    <r>
      <t xml:space="preserve">MATERIAS PRIMAS Y DULCERIA                </t>
    </r>
    <r>
      <rPr>
        <b/>
        <sz val="7"/>
        <rFont val="Times New Roman"/>
        <family val="1"/>
      </rPr>
      <t>INACTIVO</t>
    </r>
  </si>
  <si>
    <r>
      <t xml:space="preserve">CARNICERIA                                                                                        </t>
    </r>
    <r>
      <rPr>
        <b/>
        <sz val="7"/>
        <rFont val="Times New Roman"/>
        <family val="1"/>
      </rPr>
      <t xml:space="preserve"> INACTIVO</t>
    </r>
  </si>
  <si>
    <r>
      <t xml:space="preserve">COMERCIOS DE TELEFONOS ,REFACCIONES Y ACCESORIOS  </t>
    </r>
    <r>
      <rPr>
        <b/>
        <sz val="7"/>
        <rFont val="Times New Roman"/>
        <family val="1"/>
      </rPr>
      <t>INACTIVOS</t>
    </r>
  </si>
  <si>
    <r>
      <t xml:space="preserve">POLLO PARTIDO              </t>
    </r>
    <r>
      <rPr>
        <b/>
        <sz val="7"/>
        <rFont val="Times New Roman"/>
        <family val="1"/>
      </rPr>
      <t>INACTIVO</t>
    </r>
  </si>
  <si>
    <t>Ana Laura Zayas López</t>
  </si>
  <si>
    <t>Dulces, Dulces Tradicionales , Galletas y Materias Primas</t>
  </si>
  <si>
    <t>ANTOJITOS MEXICANOS, REFRESCOS, PANCITA, COMIDA Y TACOS</t>
  </si>
  <si>
    <t>|</t>
  </si>
  <si>
    <t>Frutas, Verduras, Legumbres y Nopales</t>
  </si>
  <si>
    <t>Patricia Rodríguez Rodríguez</t>
  </si>
  <si>
    <t>Vicencio flores reyes</t>
  </si>
  <si>
    <t>CECILIA RINCON CHIRINOS</t>
  </si>
  <si>
    <t>MARIA GUADALUPE MARTINEZ ROMERO</t>
  </si>
  <si>
    <t>MARIA DEL CARMEN TERESA RAMIREZ RODRIGUEZ</t>
  </si>
  <si>
    <t>UBALDO OMAR GOMEZ CONTRERAS</t>
  </si>
  <si>
    <t>PATRICIA GARRIDO MANDUJANO</t>
  </si>
  <si>
    <t>JUAN MANUEL GRANADOS SALAS</t>
  </si>
  <si>
    <t>Aguas Frescas, Esquimos, Paleteria y Nevería</t>
  </si>
  <si>
    <t>PERFUMES  Y REGALOS</t>
  </si>
  <si>
    <t>JORGE TRINIDAD ESTRADA DE LOS SANTOS</t>
  </si>
  <si>
    <t>Minerva Hernandez Peñaloza</t>
  </si>
  <si>
    <t>Abarrotes, Semillas, Cremería, Salchichonería, Lacteos, Huevo y Alimentos para Mascotas, Perros y Gatos.</t>
  </si>
  <si>
    <t>CALDO DE GALLINA, TORTAS, PANCITA, TOSRTADAS, CAFÉ, CARNES PREPARADAS, POZOLE, ATOLE, BIRRIA, FLAUTAS, REFRESCOS</t>
  </si>
  <si>
    <t>MARIA CONCEPCION PUEBLA LOZANO</t>
  </si>
  <si>
    <t>MARINA ISABEL CAMACHO RIVERA</t>
  </si>
  <si>
    <t>PAMBAZOS, TOSTADAS, HUARACHES, QUESADILLAS, FLAUTAS, ATOLE, CAFÉ Y REFRESCOS</t>
  </si>
  <si>
    <t>CARNES ASADAS, ALAMBRE, CALDO DE POLLO, QUESOS FUNDIDOS Y MARISCOS EN GENERAL</t>
  </si>
  <si>
    <t>PESCADO FRITO EN GENERAL, MARISCOS, PAPAS FRITAS Y REFRESCOS</t>
  </si>
  <si>
    <t>TAMALES, ATOLE, POZOLE, FLAUTAS, TOSATDAS, REFRESCOS, CAFÉ, PAMBAZOS, PLATANOS FRITOS, CALDOS DE POLLO, CALDOS DE GALLINA Y CHULETAS AHUMADAS</t>
  </si>
  <si>
    <t>CALDO DE POLLO, ENCHILADAS, CARNE ASADA, ALAMBRE, MIXIOTES, CAFÉ Y ATOLE</t>
  </si>
  <si>
    <t>FUENTE DE SODAS, SANDWICHES, HOT CAKES, CHAPUCHINOS Y PANCITA</t>
  </si>
  <si>
    <t>CIRIA LUGO TORRES</t>
  </si>
  <si>
    <t>ELOTES PREPARADOS, ESQUITES, CHILE ATOLE Y REFRESCOS</t>
  </si>
  <si>
    <t>TACOS, SUADERO, AL PASTOR, CABEZA Y REFRESCOS</t>
  </si>
  <si>
    <t>TACOS AL PASTOR, SUADERO, CABEZA , CARNITAS Y REFRESCOS</t>
  </si>
  <si>
    <t>GERARDO FRANCO CRUZ CAMACHO</t>
  </si>
  <si>
    <t>FUENTE DE SODAS, POSTRES, GELATINAS, HAMBURGUESAS, PIZZAS Y CAFÉ EN TODOS LOS ESTILOS</t>
  </si>
  <si>
    <t>MARIA TRINIDAD VILLEDA JIMENEZ</t>
  </si>
  <si>
    <t>ARTICULOS PARA EL HOGAR Y PLASTICOS EN GENERAL</t>
  </si>
  <si>
    <t>CREMERÍA, ABARROTES Y SALCHICHONERIA</t>
  </si>
  <si>
    <t xml:space="preserve">SEMILLAS, CHILES SECOS, MOLES EN PASTA Y NOPALES </t>
  </si>
  <si>
    <t xml:space="preserve">TELAS </t>
  </si>
  <si>
    <t>POLLO PARTIDO Y SUS DERIVADOS</t>
  </si>
  <si>
    <t>MARIA SENENA RIOS LIBRADO</t>
  </si>
  <si>
    <t>POSTRES, HAMBURGUESAS, JUGOS Y LICUADOS</t>
  </si>
  <si>
    <t>ROPA HECHA, MERCERÍA, JUGUETES Y REGALOS</t>
  </si>
  <si>
    <t>ARTESANIAS, REGALOS Y DISFRACES</t>
  </si>
  <si>
    <t>CORSETERIA Y COSMETICOS</t>
  </si>
  <si>
    <t>SUPERFICIE 6M2, BARDAS LATERALES, TECHO DE LAMINA, CORTINA DE ACERO, UBICADO ENTRANDO PUERTA IZQUIERDA</t>
  </si>
  <si>
    <t>COSMETICOS, JOYERIA DE FANTASIA, PAPELERIA, JUGUETES Y REGALOS</t>
  </si>
  <si>
    <t>ILDEFONSO SALAS CHAVARRIA</t>
  </si>
  <si>
    <t>BARBACOA, COMIDA, TOSTADAS Y REFRESCOS EMBOTELLADOS</t>
  </si>
  <si>
    <t>CHILES SECOS, MOLES EN PASTA Y SUS DERIVADOS</t>
  </si>
  <si>
    <t>CHILES SECOS, MOLES EN PASTA Y NOPALES</t>
  </si>
  <si>
    <t>SUPERFICIE 6M2, CORTINA, BARDAS LATERALES, LOZA Y PISO CON LOSETA, UBICADO EN ENTRADA PRINCIPAL LADO NORTE</t>
  </si>
  <si>
    <t>SABINA OSORNO FLORES</t>
  </si>
  <si>
    <t>Salchichoneria, Cremeria y Abarrotes</t>
  </si>
  <si>
    <t>Mario Alberto Valdepeña Santillan</t>
  </si>
  <si>
    <t>María Joaquina Iturbe Perez</t>
  </si>
  <si>
    <t>Peltre, Cristaleria, Aluminio, Loza, Articulos para el Hogar en General, Electrodomesticos y Jarcieria</t>
  </si>
  <si>
    <t>Superficie 9m2, estructura metalica con malla y dos medias cortinas, ubicado entrando por pueta derecha lado derecho</t>
  </si>
  <si>
    <t>Saturnino Estrada Vargas</t>
  </si>
  <si>
    <t>Superficie 11m2, techo de loza, piso de loseta, dos plancha de medio  muro, dos medias cortinas, ubicado  al fondo lado izquierdo</t>
  </si>
  <si>
    <t>Jugos, Licuados, Mariscos, Cocteles de Fruta, Aguas Gaseosas, Yogurth Preparados y Naturales y Tortas</t>
  </si>
  <si>
    <t>Ignacia Rodríguez Zauzo</t>
  </si>
  <si>
    <t>Comida, Antojitos Mexicanos y Refrescos Embotellados</t>
  </si>
  <si>
    <t>Ropa Blanca para Bautizos, Primera Comunion, Trajes Tipicos, disfraces y Recuerdos para toda Ocasión</t>
  </si>
  <si>
    <t>Pescado, Mariscos y Cockteles Preparados</t>
  </si>
  <si>
    <t>Adolfo Alberto Bautista Lopez</t>
  </si>
  <si>
    <t>Araceli Loprez Villalba</t>
  </si>
  <si>
    <t>Maria Santa Reyes Castro</t>
  </si>
  <si>
    <t>LENCERIA, CORSETERIA Y BONETERIA</t>
  </si>
  <si>
    <t>Abarrotes, Venta de Semillas y Chiles Secos</t>
  </si>
  <si>
    <t>Semillas, Forrajes, Chiles Secos y Huevo</t>
  </si>
  <si>
    <t>Dulceria, Botanas y Semillas</t>
  </si>
  <si>
    <t>Chiles Secos, Mole y Nopales</t>
  </si>
  <si>
    <t>Flores Artificiales, Adornos para el Hogar, Cristaleria, Loza y Peltre</t>
  </si>
  <si>
    <t>Perfumeria, Boneteria, Ropa Hecha y Regalos</t>
  </si>
  <si>
    <t xml:space="preserve">Ropa Hecha, Blancos y Plasticos Aulados </t>
  </si>
  <si>
    <t>Taqueria y Refrescos</t>
  </si>
  <si>
    <t>Jarcieria, Articulos de Plastico y Jugueteria en General</t>
  </si>
  <si>
    <t>Chiles Secos, Moles en Pasta y Nopales</t>
  </si>
  <si>
    <t>Abarrotes, Huevo, Semillas y Forrajes</t>
  </si>
  <si>
    <t>Superficie 12 m2, piso de lozeta, techo de loza, pared de ladrillo y cortina</t>
  </si>
  <si>
    <t>Paula Marcos Lopez</t>
  </si>
  <si>
    <t>Paleteria y Neveria</t>
  </si>
  <si>
    <t>Reparaciones Electrodomesticos</t>
  </si>
  <si>
    <t>Molino de Chiles, Masa para Tamales y Materias Primas</t>
  </si>
  <si>
    <t>DOS CORTINAS METALICAS, PISO DE LOSETA, PASILLO SUR, SUPERFIECIE 9M2</t>
  </si>
  <si>
    <t>TELAS, BLANCOS Y ROPITA DE NIÑO DIOS</t>
  </si>
  <si>
    <t>CORTINA METALICA, PISO DE CEMENTO, PARED DE LADRILLO, PASILLO NORTE, SUPERFICIE 10M2</t>
  </si>
  <si>
    <t>ROPA HECHA, LENCERIA Y CORSETERIA</t>
  </si>
  <si>
    <t>REPARACIÓN, VENTA DE JOYERIA Y RELOJERIA</t>
  </si>
  <si>
    <t>TABAQUERIA, DULCERIA, BOTANAS Y MATERIAS PRIMAS, ART. PARA FIESTA Y GALLETAS</t>
  </si>
  <si>
    <t>DOS CORTINAS METALICA, PISO DE CEMENTO,  TECHO DE LAMINA, PASILLO CENTRAL, SUPERFICIE 5M2</t>
  </si>
  <si>
    <t>DOS CORTINAS METALICA, PISO DE CEMENTO,  TECHO DE LAMINA, PASILLO CENTRAL, SUPERFICIE 4M2</t>
  </si>
  <si>
    <t>PERFUMERIA, REGALOS Y ARTICULOS PARA NOVIA</t>
  </si>
  <si>
    <t>ARTICULOS DE PLASTICO,  HULES, JUGUETERIA, JARCIERIA, CRISTALERIA, CERAMICA, FLORES ARTIFICIALES Y ARTICULOS ELECTRODOMESTICOS</t>
  </si>
  <si>
    <t>SIN CORTINA, PISO DE CEMENTO, MEDIA BARDA DE CEMENTO FORRADA DE GRANITO, AL FRENTE UNA VITRINA, REFRIGERADOR, PASILLO CENTRAL IZQUIERDO 4M2</t>
  </si>
  <si>
    <t>SIN CORTINA, PISO DE CEMENTO, MEDIA BARDA DE CEMENTO FORRADA DE GRANITO, AL FRENTE UNA VITRINA, REFRIGERADOR, PASILLO CENTRAL IZQUIERDO 9M2</t>
  </si>
  <si>
    <t>SIN CORTINA, PISO DE CEMENTO, DOS MEDIA BARDAS DE CEMENTO, DOS MOSTRADORES DE CONCRETO, ESTRUCTURA TUBULAR FIJA, Y MURO DE CARGA 4M2</t>
  </si>
  <si>
    <t>UNA COARTINA DE METAL, VITRINA REFRIGERANTE, PISO DE LOSETA, ESTRUCTURA, TUBULAR CON GANCHOS, TECHO DE MALLA METALICA, ESQUINA PASILLO SUR , SEGUNDO PASILLO 4M2</t>
  </si>
  <si>
    <t>SIN CORTINA, PISO DE CEMENTO, 2 MEDIAS BARDAS, BITRINA REFRIGERADOR, ESTRUCTURA METALICA SOBRE BARDA 4M2</t>
  </si>
  <si>
    <t>SIN CORTINA, PISO DE LOSETA, DOS MEDIA BARDAS DE CEMENTO, ESTRUCTURA TUBULAR, VITRINA REFRIGERANTE, PASILLO CENTRAL 4M2</t>
  </si>
  <si>
    <t>DOS CORTINA METALICAS, PISOD E CEMENTO, TAPANCO DE FIERRO, ESQUINA PASILLO CENTRAL 4M2</t>
  </si>
  <si>
    <t>CORTINA METALICA, BARDA CUBIERTA DE MADERA, PISO DE CEMENTO, MOSTRADOR DE AZULEJO, SEGUNDO PASILLO 10M2</t>
  </si>
  <si>
    <t xml:space="preserve">UNA CORTINA METALICA, PISO DE LOSETA, TAPANCO Y TECHO DE LAMINA METALICA, SEGUNDO PASILLO, ENTRE PASILLO NORTE Y PASILLO CENTRAL 4M2 </t>
  </si>
  <si>
    <t>UNA CORTINA METALICA, PISO DE CEMENTO, BARDAD DE GRANTO, MALLA METALICA, TECHO DE LAMINA, SEGUNDO PASILLO 4M2</t>
  </si>
  <si>
    <t>DOS CORTINA METALICAS, PISO DE GRANITO, TECHO DE LAMINA, PASILLO NORTE 4M2</t>
  </si>
  <si>
    <t>DOS CORTINAS METALICAS, PISO DE LOSETA, PAREDES Y TECHO DE LAMINA, PRIMER PASILLO, RUMBO AL ALTAR DE LA VIRGEN 4M2</t>
  </si>
  <si>
    <t>SIN CORTINA, ESTRUCTURA TUBULAR, PARED CUBIERTA DE AZULEJO, PRIMER PASILLO 4M2</t>
  </si>
  <si>
    <t>FRANCISCO PLATINI CENTENO ROJAS</t>
  </si>
  <si>
    <t>SIN CORTINA, PARED DE LAMINA, MOSTRADOR DE CEMENTO, PRIMER PASILLO 4M2</t>
  </si>
  <si>
    <t>SIN CORTINA, PISO DE CEMENTO, BARDA DE GRANITO Y MALLA METALICA, ESTRUCTURA DE FIERRO CUADRADA, PRIMER PASILLO 4M2</t>
  </si>
  <si>
    <t>SIN CORTINA, PISO DE MOSAICO, PARED DE GRANITO, MALLA METALICA, ESSTRUCTURA DE FIERRO, VITRINA REFRIGERANTE, PASILLO SUR 4M2</t>
  </si>
  <si>
    <t>SIN CORTINA, PISO DE LOSETA, PARED DE CEMENTO Y LAMINA METALICA, MOSTRADOR DE AZULEJO, TECHO DE LAMINA ACANALADA, PASILLO CENTRAL 4M2</t>
  </si>
  <si>
    <t>JUAN CARLOS ROJAS JIMENEZ</t>
  </si>
  <si>
    <t>SIN CORTINA, PISO DE CEMENTO, PARED DE GRANITO, PRIMER PASILLO, ESQ PASILLO CENTRAL 4M2</t>
  </si>
  <si>
    <t>CORTINA METALICA, PISO DE LOSETA, MOSTRADOR ACERO INOXIDABLE, TAPANCO DE MADERA, PARED Y TECHO DE LAMINA, PRIMER PASILLO 4M2</t>
  </si>
  <si>
    <t>TRES CORTINA METALICAS, PISO DE CEMENTO, PARED DE CEMENTO CON ESTRUCTURA METALICA, TECHO DE LAMINA DE FIBRA DE VIDRIO, ANDADOR FRENTE AL JARDIN 4M2</t>
  </si>
  <si>
    <t>CORTINA METALICA, PISO DE CEMENTO, PARED DE GRANITO CON LAMINA, TECHO DE ESTRUCTA DE LAMINA DE FIBRA DE VEIDRIO, ANDADOR FRENTE AL JARDIN 4M2</t>
  </si>
  <si>
    <t>SIN CORTINA, PISO DE CEMENTO, VITRINA DE ACERO INOXIDABLE, AND. FRENTE AL JARDIN ESQ PASILLO CENTRAL 4M2</t>
  </si>
  <si>
    <t>ISMAEL PANIAGUA MARTINEZ</t>
  </si>
  <si>
    <t>CORTINA METALICA, PISO DE CEMENTO, PARED DE GRANITO CON LAMINA, TECHO DE LAMINA , ANDADOR FRENTE AL JARDIN 4M2</t>
  </si>
  <si>
    <t>CARNICERIA, TOCINERIA Y SUS DERIVADOS CRUDOS Y COCIDOS</t>
  </si>
  <si>
    <t>TRES CORTINA METALICAS, PISO DE LOSETA PARED DE CEMENTO Y UNA METALICA,TAPANCO DE LAMINA, TECHO DE CEMENTO, SOBRE AV, TLAHUAC-CHALCO 4M2</t>
  </si>
  <si>
    <t>PUERTA DE FIERRO CORREDIZA, PISO DE LOSETA, PARED, CUBIERTA LA MITAD DE MOSAICO, PRIMER PASILLO QUE DA A LOS BAÑOS 23M2</t>
  </si>
  <si>
    <t>PUERTA DE FIERRO CORREDIZA, PISO DE LOSETA, PARED, CUBIERTA LA MITAD DE MOSAICO, PRIMER PASILLO QUE DA A LOS BAÑOS 25M2</t>
  </si>
  <si>
    <t>DOS CORTINAS METALICAS, PARED Y TECHO DE CEMENTO, PISO DE LOSETA 18M2</t>
  </si>
  <si>
    <t>TRES CORTINA METALICAS, PISO DE LOSETA, PARED CUBIERTA CON AZULEJO, PROTECCION METALICA BLANCA, TRES PROTECCIONES DE MALLA METALICA, PASILLO SUR 32M2</t>
  </si>
  <si>
    <t>CORTINA METALICA, PISO Y PARED DE LOSETA, TECHO DE CEMENTO, SOBRE EL TECHO HAY UNA CONSTRRUCCION DE 20 MTS CUADRADOS SIN USO, PASILLO SUR 27M2</t>
  </si>
  <si>
    <t>CORTINA METALICA, PISO DE LOSETA, PARED Y TECHO DE CEMENTO, MOSTRADOR DE CEMENTO, PARTE ESTERIOR DEL MERCADO, E. ZAPATA 5M2</t>
  </si>
  <si>
    <t>DOS CORTINA METALICAS, PIOS DE LOSETA, PAREDE Y TECHO FORRADO DE AZULEJO, MOSTRADOR DE LADRILLO, SOBRE EMILIANO ZAPATA 3M2</t>
  </si>
  <si>
    <t>DOS CORTINA METALICAS, PISO DE LOSETA, PAREDE Y TECHO FORRADO DE AZULEJO, MOSTRADOR DE LADRILLO, SOBRE EMILIANO ZAPATA 5M2</t>
  </si>
  <si>
    <t>CORTINA METALICA, PISO DE LOSETA, PAREDES DE AZULEJO, TECHO DE SEMENTO, SOBRE E. ZAPATA 5M2</t>
  </si>
  <si>
    <t>CORTINA METALICA, PISO DE LOSETA, PARED DE AZULEJO, TECHO DE CEMENTO, SOBRE ZAPATA 5M2</t>
  </si>
  <si>
    <t>CORTINA METALICA, PISO DE LOSETA, PARED DE SEMENTO DE AZULEJO, TECHO FORRADO DE AZULEJO, SOBRE ZAPATA 5M2</t>
  </si>
  <si>
    <t>CORTINA EMTALICA, PISO DE LOSETA, PARED DE AZILEJO, MOSTRADOR DE AZULEJO, SOBRE ZAPATA 5M2</t>
  </si>
  <si>
    <t>CORTINA METLAICA, PISO DE LOSETA, PARED DE AZULEJO, MOSTRADOR DE AZULEJO, SOBRE ZAPATA 5M2</t>
  </si>
  <si>
    <t>COMIDA, POZOLE, PANCITA, ANTOJITOS MEXICANOS Y REFRESCOS</t>
  </si>
  <si>
    <t>CORTINA METLAICA, PISO DE LOSETA, PARED Y TECHO DE CEMENTO, MOSTRADOR DE AZULEJO, SOBRE ZAPATA 5M2</t>
  </si>
  <si>
    <t>SOS CORTINAS METALICAS, PISO DE LSOETA, PARED DE BLOCK 3M2</t>
  </si>
  <si>
    <t>CORTINA METALICA, PISO DE CEMENTO, PARES DE BLOCK, SEXTO PASILLO Y PASILLO CENTRAL 3M2</t>
  </si>
  <si>
    <t>CORTINA METALICA, PISO DE CEMENTO, PARED DE BLOCK, SEXTO PASILLO 4M2</t>
  </si>
  <si>
    <t>CORTINA METALICA, PISO DE CEMENTO, PARED DE BLOCK, TECHO DE LAMINA, SEXTO PASILLO 4M2</t>
  </si>
  <si>
    <t>CORTINA METALICA, PISO DE CEMENTO, PARED DE BLOCK, TECHO DE LAMINA, SEXTO PASILLO 3M2</t>
  </si>
  <si>
    <t>CORTINA METALICA, PARED DE BLOCK, PISO DE CEMENTO, SEXTO PASILLO 3M2</t>
  </si>
  <si>
    <t>CORTINA METALICA, PISO DE CEMENTO, PARED DE BLOCK, SEXTO PASILLO 2M2</t>
  </si>
  <si>
    <t>DOS CORTINAS, PISO DE CEMTNO ESCOBILLADO, PARED DE BLOCK, SEXTO PASILLO 2M2</t>
  </si>
  <si>
    <t>SIN CORTINA, PARES DE BLOCK, PLANCHA DE CONCRETO, SEXTO PASILLO 4M2</t>
  </si>
  <si>
    <t>SIN CORTINA, PARED DE BLOCK Y MALLA, TECHO DE LAMINA Y ESTRUCTURA DE FIERRO, SEXTO PASILLO 4M2</t>
  </si>
  <si>
    <t>SIN CORTINA, PARED DE BLOK, PLANCHA DE CONCRETO, SEXTO PASILLO 3M2</t>
  </si>
  <si>
    <t>SIN CORTINA, PARED DE BLOK, PLANCHA DE CONCRETO, SEXTO PASILLO 12M2</t>
  </si>
  <si>
    <t>SIN CORTINA, PARED DE BLOCK, SEXTO PASILLO 3M2</t>
  </si>
  <si>
    <t>CORTINA METALICA, PISO DE CEMENTO, BARDA DE BLOCK CON MALLA, SEXTO PASILLO 3M2</t>
  </si>
  <si>
    <t>DOS CORTINAS METALICAS, PISO DE CEMENTO, BARDA DE BLOCK CON MALLA, PASILLOS NORTE 4M2</t>
  </si>
  <si>
    <t>SIN CORTINA, PISO DE CEMENTO, BARDA DE BLOCK, PLANCHA DE CONCRETO, PASILLO NORTE 4M2</t>
  </si>
  <si>
    <t>CORTINA METALICA, PISO DE CMENTO, PARED DE MALLA METALICA, TECHO DE LAMINA, QUINTO PASILLO 3M2</t>
  </si>
  <si>
    <t>DESECHABLES Y PERFUMERIA</t>
  </si>
  <si>
    <t>CORTINA METALICA, PISO DE CMENTO, PARED DE MALLA METALICA, TECHO DE LAMINA, QUINTO PASILLO 4M2</t>
  </si>
  <si>
    <t>CORTINA METALICA, PISO DE CMENTO, PARED DE MALLA METALICA, TECHO DE LAMINA DE PLASTICO, QUINTO PASILLO 4M2</t>
  </si>
  <si>
    <t>SIN CORTINA, BARDA DE BLOCK, PISO DE CEMENTO, QUINTO PASILLO 4M2</t>
  </si>
  <si>
    <t>CORTINA METALICA, BARDA DE BLOCK, MALLA METALICA, PISO DE CEMENTO, TECHO DE LAMINA DE FIERO, QUINTO PASILLO 3M2</t>
  </si>
  <si>
    <t>SIN CORTINA, PISO DE CEMENTO ESCOBILLADO, PARED DE BLOCK, PLANCHA DE CONCRETO 3M2</t>
  </si>
  <si>
    <t>CORTINA METALICA, PISO DE CEMENTO, BARDA DE BLOCK Y MALLA METALICA, QUINTO PASILLO 3M2</t>
  </si>
  <si>
    <t>SIN CORTINA, PISO DE CEMENTO, BARDA DE BLOCK, PLANCHA DE CONCRETO, QUINTO PASILLO 3M2</t>
  </si>
  <si>
    <t>DOS CORTINAS METALICAS, PISO DE CEMENTO, TECHO DE LAMINA DE FIBRA DE VIDRIO, QUINTO PASILLO, ESQ PASILLO SUR 3M2</t>
  </si>
  <si>
    <t>RELOJERIA, JOYERIA, REPARACIONES Y REGALOS</t>
  </si>
  <si>
    <t>CORTINA METALICA, PARED DE BLCOK, TAPANCO DE MADERA, TECHO DE LAMINA DE FIBRA DE VIDRIO 3M2</t>
  </si>
  <si>
    <t>JUGUETES, FANTASIA Y COSMETICOS</t>
  </si>
  <si>
    <t>CORTINA METALICA, TECHO DE LAMINA DE FIBRA DE VIFRIO, QUINTO PASILLO 3M2</t>
  </si>
  <si>
    <t>DOS CORTINA METALICAS, PARED DE BLOCK Y LADRILLO, PASILLO CENTRAL 4M2</t>
  </si>
  <si>
    <t>TRES CORTINA METALICAS, PARED DE BLOCK, TECHO DE LAMINA DE FIERRO, PASILLO CENTRAL, ESQ QUINTO PASILLO 3.5M2</t>
  </si>
  <si>
    <t>CORTINA METALICA, PISO DE CEMENTO, TECHO DE LAMINA DE PLASTICO, ESTRUCTURA DE MADERA, PASILLO NORTE 7M2</t>
  </si>
  <si>
    <t>CORTINA METALICA, TECHO DE LAMINA, ESTRUCTURA DE ANGULO, PASILLO NORTE 6M2</t>
  </si>
  <si>
    <t>DOS CORTINA METALICAS, PISO DE CEMENTO, TAPANCO Y TECHO DE LAMINA, ESTRUCTURA DE TUBULAR AL FRENTE, PASILLO NORTE 6M2</t>
  </si>
  <si>
    <t>CORTINA METALICA, PISO DE CEMENTO, PARED DE BLOCK, PASILLO NORTE 6M2</t>
  </si>
  <si>
    <t>DOS CORTINA METALICAS, PISO DE LOSETA, PARED DE CEMENTO CON AZULEJO, TECHO DE CONCRETO, PASILLO NORTE 6M2</t>
  </si>
  <si>
    <t>RUBEN ALVAREZ IÑAÑEZ</t>
  </si>
  <si>
    <t>DOS CORTINA METALICAS, PISO DE LOSETA, PARED DE AZULEJO, TECHO DE CEMENTO, EXT, DEL MERCADO CALZ, TLAHUAC-CHALCO 3M2</t>
  </si>
  <si>
    <t>MARICRUZ GALICIA GONZALEZ</t>
  </si>
  <si>
    <t>BONETERIA, LENCERIA, CORSETERIA, TELEFONIA CELULAR</t>
  </si>
  <si>
    <t>MARIA MAGDALENA DEL VALLE RODRIGUEZ</t>
  </si>
  <si>
    <t>MARTHA LETICIA CALIXTO MOSQUEDA</t>
  </si>
  <si>
    <t>ELVIRA PALACIOS DEL MONTE</t>
  </si>
  <si>
    <t>HECTOR OMAR VELAZQUEZ PALACIOS</t>
  </si>
  <si>
    <t>FUERA DEL MERCADO TECHO DE LOSA, PARED RUSTICA, PISO DE LOSETA, CORTINA Y TOLDO AL FRENTE 7M2</t>
  </si>
  <si>
    <t>MARIA MARGARITA JULIA CONTRERAS ZAYAS</t>
  </si>
  <si>
    <t>AFURA DEL MERCADO, PAREDES Y PISO RUSTICO, TECHO DE LOSA, CORTINAS Y LONA AL FRENTE 7M2</t>
  </si>
  <si>
    <t>FELICITAS ARIAS PEREZ</t>
  </si>
  <si>
    <t>UBICADO AFUERA DEL MERCADO, PAREDES Y PISO RUSTICO, TECHO DE LOSA, CORTINAS Y TOLDO AL FRENTE 7M2</t>
  </si>
  <si>
    <t>UBICADO AFUERA DEL MERCADO PAREDES APLANADAS, PISO RUSTICO, TECHO DE LOSA, CORTINA Y TOLDO AL FRENTE 9M2</t>
  </si>
  <si>
    <t>ROPA, BONETERIA Y PAÑALES DESECHABLES</t>
  </si>
  <si>
    <t>INTERIOR DEL MERCADO, PAREDES Y TECHO APLANADOS, PISO DE LOSETA, CORTINAS Y PASILLO CON LOSETA 9M2</t>
  </si>
  <si>
    <t>SE UBICA DENTRO DEL MERCADO, PAREDES Y TECHO APLANADOS, PISO Y PASILLO DE LOSETA, CORTINA 9M2</t>
  </si>
  <si>
    <t>SE UBICA DENTRO DEL MERCADO, PAREDES RUSTICAS , TECHO DE LOSA, PISO Y PASILLO DE LOSETA, CORTINA 9M2</t>
  </si>
  <si>
    <t>SEMILLAS, FORRAJES, ABARROTES, HUEVO Y VENTA DE CIGARROS</t>
  </si>
  <si>
    <t>DENTRO DEL MERCADO, TECHO DE LOSA, PAREDES Y PISO RUSTICO, CORTINA, PASILLO CON LOSETA 9M2</t>
  </si>
  <si>
    <t>ANTONIO ROJAS GARCIA</t>
  </si>
  <si>
    <t>FORRAJES, SEMILLAS, DETERGENTES, HUEVO, ABARROTES Y VENTA DE CIGARROS</t>
  </si>
  <si>
    <t>ABARROTES, FORRAJES Y HUEVO</t>
  </si>
  <si>
    <t>NOEL CRECENCIANO RAMIREZ ROMERO</t>
  </si>
  <si>
    <t>ABARROTES,SEMILLAS,HUEVO Y FORRAJES</t>
  </si>
  <si>
    <t>DENTRO DEL MERCADO, PISO Y PAREDES RUSTICAS Y TECHO DE LOSA, CORTINA, PASILLO CON LOSETA 9M2</t>
  </si>
  <si>
    <t>ABARROTES, SEMILLAS, FORRAJES Y HUEVO</t>
  </si>
  <si>
    <t>BARBACOA, CONSOME Y REFRESCOS EMBOTELLADOS</t>
  </si>
  <si>
    <t>ACABADO APLANADO, PISO NORMAL 9M2</t>
  </si>
  <si>
    <t>PATRICIA GARCIA MONDRAGON</t>
  </si>
  <si>
    <t>TACOS DE CARNITAS, PASTOR, SUADERO, LONGANIZA, BISTEC Y REFRESCOS</t>
  </si>
  <si>
    <t>ALEJANDRINO HERNÁNDEZ DIMAS</t>
  </si>
  <si>
    <t>DENTRO DEL MERCADO, PISO DE LOSETA, PAREDES RUSTICAS, TECHO DE LOZA, BARRA DE CEMENTO CON AZULEJO Y MADERA, CORTINA Y PASILLO CON LOSETA 9M2</t>
  </si>
  <si>
    <t>CONSUELO TORRES RAVIELA</t>
  </si>
  <si>
    <t>DENTRO DEL MERCADO, PAREDES Y PISO DE AZULEJO, TECHO DE LOAZA, CORTINA PASILLO AZULEJO, UNA ENTRADA 9M2</t>
  </si>
  <si>
    <t>DENTRO DEL MERCADO, DOS ENTRADAS CON LOSETA, TERMINADO EN AZULEJO, CORREDOR 18M2</t>
  </si>
  <si>
    <t>IVONNE PEREZ SOTO</t>
  </si>
  <si>
    <t>BERNANDINA JOSEFA ROMERO RAMIREZ</t>
  </si>
  <si>
    <t>ABARROTES,HUEVO,FORRAJES Y SEMILLAS</t>
  </si>
  <si>
    <t>ANTOJITOS MEXICANOS, REFRESCOS EMBOTELLADOS Y AGUAS FRESCAS</t>
  </si>
  <si>
    <t>DENTRO DEL MERCADO, TERMINADO EN AZULEJO, LOSETA EN PISO, CORREDOR  9M2</t>
  </si>
  <si>
    <t>TOCINERIA Y SUS DERIVADOS</t>
  </si>
  <si>
    <t>DENTRO DEL MERCADO, TERMINADO EN AZULEJO, LOSETA EN PISO, CORREDOR 9M2</t>
  </si>
  <si>
    <t>MATILDE RUANO ABAD</t>
  </si>
  <si>
    <t>DENTRO DEL MERCADO, TERMINADO EN AZULEJO, LOSETA EN PISO, PAREDES RUSTICAS CORREDOR 9M2</t>
  </si>
  <si>
    <t>CREMERIA, LATERIA Y HUEVO</t>
  </si>
  <si>
    <t>CREMERIA, LATERIA, HUEVO Y SALCHICHONERIA</t>
  </si>
  <si>
    <t>DENTRO DEL MERCADO, TERMINADO EN RUSTICO 9M2</t>
  </si>
  <si>
    <t>DENTRO DEL MERCADO, TERMINADO EN APLANADO Y LOSETA EN PISO 9M2</t>
  </si>
  <si>
    <t>DENTRO DEL MERCADO, TERMINADO EN AZULEJO Y LOSETA EN PISO, CORREDOR 9M2</t>
  </si>
  <si>
    <t>LOZA, JARCIERIA, ALUMINIO Y NPELTRE</t>
  </si>
  <si>
    <t>DENTRO DEL MERCADO, TERMINADO RUSTICO, PISO NORMAL, CORREDOR 9M2</t>
  </si>
  <si>
    <t>DENTRO DEL MERCADO, TERMINADO APLANADO, PISO NORMAL, CORREDOR 9M2</t>
  </si>
  <si>
    <t>LUIS EDUARDO GARCIA REYES</t>
  </si>
  <si>
    <t>MARIA TRINIDAD CARRILLO PARAMO</t>
  </si>
  <si>
    <t>JUANA MARTÍNEZ RODRÍGUEZ</t>
  </si>
  <si>
    <t>MERCERIA, ARTICULOS DEPORTIVOS, MOCHILAS Y PORTAFOLIOS</t>
  </si>
  <si>
    <t>DENTRO DEL MERCADO, TERMINADO APLANADO, PISO NORMAL, CORREDOR. PRIMER PASILLO 7M2</t>
  </si>
  <si>
    <t>REPARACION DE CALZADO, VENTA DE ACCESORIOS, PRODUCTOS Y MATERIAL PARA CALZADO</t>
  </si>
  <si>
    <t>MATERIAL EN GENERAL, TELAS Y RETAZOS</t>
  </si>
  <si>
    <t>DENTRO DEL MERCADO, TECHO DE LOSA, PAREDES APLANADAS, PISO DE LOSETA, CORTINA, PASILLO CON LOSETA 7M2</t>
  </si>
  <si>
    <t>DENTRO DEL MERCADO, TECHO DE LOZA, PAREDES RUSTICAS, PISO Y PASILLO DE LOSETA, CORTINA  7M2</t>
  </si>
  <si>
    <t>DENTRO DEL MERCADO, TECHO DE LOSA, PAREDES Y PISO RUSTICO, CORTINA, PASILLO CON LOSETA 7M2</t>
  </si>
  <si>
    <t>PERFUMERIA, JUGUETES Y REGALOS</t>
  </si>
  <si>
    <t>CERRAJERIA, PLOMERIA, REPARACION DE APARATOS ELECTRODOMESTICOS EN GENERAL</t>
  </si>
  <si>
    <t>ARTICULOS DE IMPORTACION, JOYERIA DE FANTASIA, FLORES ARTIFICIALES, TELEVISORES, GRABADORAS, JUGUETES Y LAMPARAS</t>
  </si>
  <si>
    <t>DENTRO DEL MERCADO, ACABADO APLANADO Y PISO RUSTICO 7M2</t>
  </si>
  <si>
    <t>PERFUMERIA, BONETERIA Y REGALOS</t>
  </si>
  <si>
    <t>DENTRO DEL MERCADO, PAREDES RUSTICAS PINTADAS DE BLANCO, PISO RUSTICO, CORTINA, PASILLO CON LOSETA 7M2</t>
  </si>
  <si>
    <t>PAPELERIA, ARTICULOS DE IMPORTACION, CRISTALERIA Y REGALOS</t>
  </si>
  <si>
    <t>DENTRO DEL MERCADO,  TECHO DE LOZA, PAREDES RUSTICAS PINTADAS DE BLANCO, PISO RUSTICO, CORTINA, PASILLO CON LOSETA 7M2</t>
  </si>
  <si>
    <t>DENTRO DEL MERCADO,  TECHO DE LOZA, PAREDES RUSTICAS PINTADAS DE BLANCO, PISO DE LOSETA, CORTINA, PASILLO CON LOSETA 7M2</t>
  </si>
  <si>
    <t>CERAMICA, MERCERIA, FLORES ARTIFICIALES, REPARACION DE RELOJES Y ALHAJAS EN GENERAL</t>
  </si>
  <si>
    <t>DENTRO DEL MERCADO, TECHO DE LOZA, PAREDES RUSTICAS, PISO RUSTICO Y PASILLO DE LOSETA, CORTINA 7M2</t>
  </si>
  <si>
    <t>DENTRO DEL MERCADO, FRENTE CON TECHO DE LOZA, PAREDES RUSTICAS PINTADAS EN BLANCO, PISO DE LOSETA 7M2</t>
  </si>
  <si>
    <t>IRMA REGINO CHIPO</t>
  </si>
  <si>
    <t>DENTRO DEL MERCADO, TECHO DE LOZA, PAREDES Y PISO RUSTICO, PASILLO DE LOSETA, CORTINA 7M2</t>
  </si>
  <si>
    <t>CHILES SECOS, MOLE EN PASTA, DULCES Y BOTANAS</t>
  </si>
  <si>
    <t>DENTRO DEL MERCADO, TIENE UNA BITRINA DONDE EXHIBEN MOLE, DULCES Y TIENE ANAQUELES EXHIBIENDO PRODUCTOS EN LA PARTE DE ATRÁS, PISO RUSTICO, CORTINA 7M2</t>
  </si>
  <si>
    <t>JARCIERIA Y CRISTALERIA</t>
  </si>
  <si>
    <t>PISO RUSTICO Y CORTINA 7M2</t>
  </si>
  <si>
    <t>JUANA KARENE MORELOS RODRÍGUEZ</t>
  </si>
  <si>
    <t>PISO RUSTICO, CON CORTINA 7M2</t>
  </si>
  <si>
    <t>HERBOLARIA, ALIMENTOS PARA AVES Y FLORES NATURALES</t>
  </si>
  <si>
    <t>HERBOLARIA, ALIMENTOS PARA AVES, FLORES NATURALES Y PRODUCTOS NATURISTAS</t>
  </si>
  <si>
    <t>PLANCHA DE CEMENTO, SIN CORTINA 7M2</t>
  </si>
  <si>
    <t>CORTINA, PISO DE LOSETA 7M2</t>
  </si>
  <si>
    <t>HELADOS Y REFRESCOS</t>
  </si>
  <si>
    <t>PISO RUSTICO 7M2</t>
  </si>
  <si>
    <t>FRUTAS, LEGUMBRES Y ANTOJITOS DERIVADOS DEL NOPAL</t>
  </si>
  <si>
    <t>PLANCHA DE CEMENTO 7M2</t>
  </si>
  <si>
    <t>PLANCHA CON LOSETA, PISO RUSTICO 7M2</t>
  </si>
  <si>
    <t>PLANCHA DE CEMENTO Y PISO RUSTICO 7M2</t>
  </si>
  <si>
    <t>FRUTAS, LEGUMBRES, NOPALES EN ENSALADA, SALSA DE GUACAMOLE Y PESCADOS EN TAMAL</t>
  </si>
  <si>
    <t>CORTINA, PISO RUSTICO, PLANCHA DE CEMENTO, PASILLO CON LOSETA 7M2</t>
  </si>
  <si>
    <t>HERBOLARIA, ALIMENTO PARA AVES Y FLORES NATURALES</t>
  </si>
  <si>
    <t>CARLA ANAHI ROJAS MORALES</t>
  </si>
  <si>
    <t>PRODUCTOS NATURALES</t>
  </si>
  <si>
    <t>REFRESCOS, AGUAS EMBOTELLADAS Y DULCES</t>
  </si>
  <si>
    <t>ISABEL HERNANDEZ JIEMENEZ</t>
  </si>
  <si>
    <t>EDNA CONTRERAS MILPAS</t>
  </si>
  <si>
    <t>DENTRO DEL MERCADO, MOSTRADOR, PILETA Y PISO DE AZULEJO 7M2</t>
  </si>
  <si>
    <t>DENTRO DEL MERCADO, MOSTRADOR, PILETA Y PISO DE CEMENTO 7M2</t>
  </si>
  <si>
    <t>DENTRO DEL MERCADO, MOSTRADOR Y PISO DE AZULEJO 7M2</t>
  </si>
  <si>
    <t>MARIA DE LA LUZ MENDOZA CARBAJAL</t>
  </si>
  <si>
    <t>DENTRO DEL MERCADO, MOSTRADOR, PISO Y LAVABO DE AZULEJO, VITRINA 7M2</t>
  </si>
  <si>
    <t>BARRA, PISO Y PARED DE AZULEJO, CORTINA, DENTRO DEL MERCADO 7M2</t>
  </si>
  <si>
    <t>COCINA Y REFRESCOS</t>
  </si>
  <si>
    <t>BARRA DE CEMENTO, PISO DE AZULEJO, PARED DE CEMENTO, CORTINA 9M2</t>
  </si>
  <si>
    <t>ANTOJITOS MEXICANOS, REFRESCOS Y TORTAS</t>
  </si>
  <si>
    <t xml:space="preserve">JACINTO LEODEGARIO RAMÍREZ </t>
  </si>
  <si>
    <t>CALDOS DE GALLINA, ANTOJITOS MEXICANOS Y REFRESCOS</t>
  </si>
  <si>
    <t>BARRA DE TABIQUE, PISO Y PARED DE AZULEJO, CORTINA 9M2</t>
  </si>
  <si>
    <t>DENTRO DEL MERCADO, PISO Y PARED DE AZULEJO, CORTINA 9M2</t>
  </si>
  <si>
    <t>BARRA, PISO Y PARED DE AZULEJO, CORTINA, DENTRO DEL MERCADO 9M2</t>
  </si>
  <si>
    <t>MOSTRADOR DE FORMAICA, PISO Y PARED DE CEMENTO, CORTINA 9M2</t>
  </si>
  <si>
    <t>AFUERA DEL MERCADO CON CORTINA, PARED Y PISO DE CEMENTO 8M2</t>
  </si>
  <si>
    <t>AFUERA DEL MERCADO CON CORTINA, PARED Y PISO DE CEMENTO 9M2</t>
  </si>
  <si>
    <t>PISO DE AZULEJO, PARED DE TABIQUE CON CORTINA, CON BARANDAL 18M2</t>
  </si>
  <si>
    <t>SOPES, QUESADILLAS, TORTAS, AGUAS FRESCAS, COCINA Y REFRESCOS EMBOTELLADOS</t>
  </si>
  <si>
    <t>COMIDA, ATOLE Y TAMALES</t>
  </si>
  <si>
    <t>AFUERA DEL MERCADO CON CORTINA, PARED, BARRA Y PISO DE CEMENTO 8M2</t>
  </si>
  <si>
    <t>CALDO DE GALLINA, ANTOJITOS MEXICANOS Y REFRESCOS</t>
  </si>
  <si>
    <t>AFUERA DEL MERCADO, PISO Y PARED DE CEMENTO, CORTINA 9M2</t>
  </si>
  <si>
    <t>AFUERA DEL MERCADO, PISO Y PARED DE AZULEJO, CORTINA 7M2</t>
  </si>
  <si>
    <t>BARBACOA, TACOS DE CARNITAS (VENTA DE ESTE PRODUCTO POR KILO), TACOS DE SUADERO, TRIPAS, PASTOR, BIRRIA Y BISTEC</t>
  </si>
  <si>
    <t>AFUERA DEL MERCADO, PISO Y PARED DE AZULEJO, CORTINA 6M2</t>
  </si>
  <si>
    <t>AFUERA DEL MERCADO, PISO Y PARED DE CEMENTO, CORTINA 5M2</t>
  </si>
  <si>
    <t>REFRIGERACION</t>
  </si>
  <si>
    <t>HUMBERTO RAMIREZ ROMERO</t>
  </si>
  <si>
    <t>MARGARITA MATA MARTINEZ</t>
  </si>
  <si>
    <t>CORTINA Y LOZA, 7 MTS</t>
  </si>
  <si>
    <t>CORTINA, 3 MTS</t>
  </si>
  <si>
    <t>JAVIER BARLOLO AYALA</t>
  </si>
  <si>
    <t>JULIA GARCIA VANEGAS</t>
  </si>
  <si>
    <t>APOLONIA GARCIA VANEGAS</t>
  </si>
  <si>
    <t>JOYERIA Y RELOJES</t>
  </si>
  <si>
    <t>CHILES SECOS, MOLES Y SEMILLAS</t>
  </si>
  <si>
    <t>ABARROTES, DULCES, SEMILLAS, REFRESCOS Y MATERIAS PRIMAS</t>
  </si>
  <si>
    <t>CORTINA Y LOZA, 7MTS</t>
  </si>
  <si>
    <t xml:space="preserve">CARNICERIA, TOCINERIA Y VISCERAS </t>
  </si>
  <si>
    <t>MARIA DEL CARMEN TERESA RAMÍREZ RODRIGUEZ</t>
  </si>
  <si>
    <t>SIN CORTINA, PLACHA, 4 MTS</t>
  </si>
  <si>
    <t xml:space="preserve">ROPA </t>
  </si>
  <si>
    <t>MONICA ARIACNA HERNANDEZ QUIÑONES</t>
  </si>
  <si>
    <t>LETICIA RUBIO GARDUÑO</t>
  </si>
  <si>
    <t>PLANCHA DE CONCRETO, 6 MTS</t>
  </si>
  <si>
    <t>TACOS DE CECINA, LONGANIZA Y ANTOJITOS MEXICANOS</t>
  </si>
  <si>
    <t>PLANCHA DE CONCRETO, 7 MTS</t>
  </si>
  <si>
    <t>MOLES, CHILES SECOS Y ESPECIES</t>
  </si>
  <si>
    <t>PLANCHA, CORTINA, 4MTS</t>
  </si>
  <si>
    <t>JUGOS, LICUADOS, ANTOJITOS Y TORTAS</t>
  </si>
  <si>
    <t>CORTINA Y LOZA, 4 MTS</t>
  </si>
  <si>
    <t>FRANCISCO MELESIO ACEVEDO CAÑEDO</t>
  </si>
  <si>
    <t>CORTINA DE FIERRO, PISO  CON LOSETA, REFRIGERADOR, VITRINA DE ALUMINIO, CAMARA 17.5M2</t>
  </si>
  <si>
    <t>CORTINA DE FIERRO, CAMARA, MOSTRADOR TUBULAR, BANCO DE MADERA, BASCULA DE RELOJ, PISO CON LOSETA Y TECHO DE CONCRETO 12M2</t>
  </si>
  <si>
    <t>CORTINA DE FIERRO, CAMARA, MOSTRADOR TUBULAR, BANCO DE MADERA, BASCULA DE RELOJ, PISO CON LOSETA Y TECHO DE CONCRETO, SIERRA 12M2</t>
  </si>
  <si>
    <t>CARNICERIA  Y TOCINERIOA</t>
  </si>
  <si>
    <t>CORTINA DE FIERRO, VITRINA, UNA CAMARA, BANCOD E MADERA, BASCULA DE RELOJ, PISO CON LOSETA, PAREDES FORRADAS DE AZULEJO  12M2</t>
  </si>
  <si>
    <t>CORTINA DE FIEERO, UNA VITRINA, BANCO DE MADERA, REBANADORA, VITINA DE ALUMINIO, PISO CON LOSETA Y PAREDES FORRADAS DE AZULEJO 10M2</t>
  </si>
  <si>
    <t>CORTINA DE FIERRO, UNA VITRINA, MESA DE MADERA, DOS BANCOS DE MADERA, PAREDES  Y PISO FORRADO DE MADERA Y AZULEJO 12M2</t>
  </si>
  <si>
    <t>CORTINA DE FIERRO, VITRINA, SIERRA, CARA FRIGORIFICA, CONGELADOR, PISO DE LOSETA Y TECHO DE CONCRETO 12M2</t>
  </si>
  <si>
    <t>CORTINA DE FIERRO, CAMARA, VITRINA, BANCO DE MADERA, BASCULA DE RELOJ, PISO Y PAREDES DE LOSETA 11M2</t>
  </si>
  <si>
    <t>CORTINA DE FIERRO, PISO DE LOSETA, ANAQUELES DE MADERA, MOSTRADOR DE MADERA, BASCULA DE RELOJ, TECHO DE CONCRETO 12M2</t>
  </si>
  <si>
    <t>ABARROTES, MATERIA PRIMAS, DULCES, VENTA DE HUEVO, SEMILLAS Y REFRESCOS EMBOTELLADOS</t>
  </si>
  <si>
    <t>CORTINA DE FIERRO, MOSTRSADOR DE MADERA, REFRIGERADOR, ANAQUELES DE MADERA, BASCULA DE RELOJ, PISO DE LOSETA, TECHO DE CONCRETO 10M2</t>
  </si>
  <si>
    <t>ABARROTES, SEMILLAS, CREMERIA, SALCHICHONERIA, LECHE Y HUEVO</t>
  </si>
  <si>
    <t>CORTINA DE FIERRO, VITRINA, ANAQUELES DE FIERRO, DOS BASCULAS, PISO FIRME, TECHO DE LAMINA 12M2</t>
  </si>
  <si>
    <t>JUGOS, LICUADOS, POSTRES Y COCTELES DE FRUTAS</t>
  </si>
  <si>
    <t>CORTINA DE FIERRO, PISO DE LOSETA, VITRINA, BARRA DE CONCRETO, PAREDES FORRADAS CON AZULEJO, EXPRIMIDOR, ESTRACTOR, LICUADORA 2M2</t>
  </si>
  <si>
    <t>CORTINA DE FIERRO, PISO Y TECHO DE CONCRETO, CINCO REFRIGERADORES 12M2</t>
  </si>
  <si>
    <t>CORTINA DE FIERRO, MUEBLE DE MADERA, VITRINA DE MADERA, BASCULA DE RELOJ, PISO CON LOSETA 12M2</t>
  </si>
  <si>
    <t>CHILES SECOS, MOLE, DULCES CONFITADOS Y JARABE PARA AGUA</t>
  </si>
  <si>
    <t>ABARROTES, SEMILLAS, CREMERIA, SALCHICHONERIA, CON VENTA DE HUEVO Y LECHE</t>
  </si>
  <si>
    <t>FELIPE ARMANDO MEDRANO URBANO</t>
  </si>
  <si>
    <t>CORTINA DE FIERRO, ANAQUELES DE MADERA, VITRINA, PISO DE LOSETA, TECHO DE CONCRETO 24M2</t>
  </si>
  <si>
    <t>MARTHA BALANZARIO  MANCILLA</t>
  </si>
  <si>
    <t>CORTINA  DE FIERRO, ANAQUELES DE MADERA, MOSTRADOR DE MADERA,  PISO DE LOSETA, TECHO DE CONCRETO  12M2</t>
  </si>
  <si>
    <t>ABARROTES, CON VENTA DE HUEVO Y SEMILLAS</t>
  </si>
  <si>
    <t>DINORAH CINTORA MORENO</t>
  </si>
  <si>
    <t>CORTINA DE FIERRO, ANAQUELES TUBULARES, MOSTRADOR DE MADERA, PISO DE LOSETA, TECHO DE CONCRETO   12N2</t>
  </si>
  <si>
    <t>ABARROTES, CREMERIA, SALCHICHONERIA  Y VENTA DE HUEVO</t>
  </si>
  <si>
    <t>CORTINA DE METAL, ANAQUELES DE FIERRO, VITRINA DE FIERRO, PISO Y TECHO DE CONCRETO  10M2</t>
  </si>
  <si>
    <t>CIBER   -CAFE</t>
  </si>
  <si>
    <t>CORTINA DE METAL, CANCEL DE FIERRO CON CRISTAL, PISO DE LOSETA, ESCALERA DEFIERRO, ANAQUELES DE MADERA, SEIS COMPUTADORAS, BODEGA EN LA PARTE SUPERIOR DE CONCRETO  12N2</t>
  </si>
  <si>
    <t>CORTINA DE METAL, PISO DE LOSETA, BAÑO, DOS MOSTRADORES DE MADERA, FREGADERO, CAFETERA, DOS MOLINOS, LICUADORA, DOS REFRIGERADORES, BODEGA DE CONCRETO  12M2</t>
  </si>
  <si>
    <t>CORTINA DE FIERRO, PISO DE LOSETA, TECHO DE CONCRETO, BODEGA EN LA PARTE DE ARRIBA CON TECHO DE LAMINA, TRES EXHIBIDORES 12M2</t>
  </si>
  <si>
    <t>CORTINA DE FIERRO, PISO DE LOSETA, TECHO DE CONCRETO, EXHIBIDOR DE FIERRO  12M2</t>
  </si>
  <si>
    <t>CORTINA DE FIERRO, PISO DE LOSETA, EXHIBIDORES DE FIERRO, BODEGA EN LA PARTE SUPERIOR CON TABIQUE Y TECHO DE LAMINA 12M2</t>
  </si>
  <si>
    <t>CORTINA DE FIERRO, PISO DE LOSETA, ANAQUELES DE MADERA, MANIQUIES DE MADERA, FIERROS TUBULARES PARA COLGAR ROPA, TECHO DE CONCRETO CON UNA VITRINA DE MADERA EN LA PARTE SUPERIOR, CUENTA CON BODEGA  11.5M2</t>
  </si>
  <si>
    <t>JAVIER JIMENEZ BARRON</t>
  </si>
  <si>
    <t>PISO DE CEMENTO, TECHO DE CONCRETO, VITRINA DE MADERA  12M2</t>
  </si>
  <si>
    <t>PISO DE CEMENTO, TECHO DE CONCRETO, VITRINA DE MADERA, TUBULARES 12M2</t>
  </si>
  <si>
    <t>PISO DE CEMENTO, TECHO DE CONCRETO, VITRINA DE MADERA, TUBULARES, APARADOR DE ALUMINIO Y ANAQUEL DE FIERRO 12M2</t>
  </si>
  <si>
    <t>PISO DE CEMENTO, TECHO DE CONCRETO, ANAQUELES DE LAMINA, VITRINAS DE MADERA, CORTINAD DE FIERRO Y ANAQUELES DE TUBULAR 13M2</t>
  </si>
  <si>
    <t>PISO DE CEMENTO, TECHO DE CONCRETO, ANAQUELES DE LAMINA, VITRINAS DE MADERA, CORTINAD DE FIERRO Y ANAQUELES DE TUBULAR 14M2</t>
  </si>
  <si>
    <t>SEDERIA, TELAS, BLANCOS Y MANTEL DE HULE</t>
  </si>
  <si>
    <t>PISO DE LOSETA, PAREDES Y TECHO DE AZULEJO, DOS MAQUINA TORTILLADORAS, UNA BASCULA DE RELOJ, DOS CORTINA DE FIERRO, DOS MOSTRADORES DE CONCRETO FORRADOS DE AZULEJO 12M2</t>
  </si>
  <si>
    <t>PISO DE LOSETA, CORTINA DE FIERRO, PISO DE CONCRETO, TECHO DE CONCRETO, FIERROS TUBULARES Y MOSTRADOR DE MADERA 12M2</t>
  </si>
  <si>
    <t>HILDA ROMERO CONSTANTINO</t>
  </si>
  <si>
    <t>MARCO ANTONIO CRUZ GARCIA</t>
  </si>
  <si>
    <t>PISO DE LOSETA, TECHO DE CONCRETO, ANAQUELES DE METAL, VITRINA DE FIERRO, CORTINA DE FIERRO 12M2</t>
  </si>
  <si>
    <t>VENTA Y REPARACIÓN DE JOYERIA Y RELOJERIA</t>
  </si>
  <si>
    <t>PISO DE LOSETA, TECHO DE CONCRETO, VITRINA DE ALUMINIO, CORTINA DE FIERRO, DIVISION DE FIERRO 12M2</t>
  </si>
  <si>
    <t>PISO DE CONCRETO, TECHO DE CONCRETO, BARRA DE CONCRETO, ESTUFA, CORTINA DE FIERRO 12M2</t>
  </si>
  <si>
    <t>PISO DE LOSETA, TECHO DE CONCRETO, VITRINA DE MADERA CON VIDRIO, BASCULA SENCILLA, ANAQUELES DE ALUMINIO 16M2</t>
  </si>
  <si>
    <t>ISRAEL JULIAN GOMEZ SEGURA</t>
  </si>
  <si>
    <t>PISO DE LOSETA, TECHO DE CONCRETO, VITRINA DE MADERA CON VIDRIO, BASCULA SENCILLA, ANAQUELES DE ALUMINIO 12M2</t>
  </si>
  <si>
    <t>BARRA DE CONCRETO, PISO DE CONCRETO, TECHO DE CONCRETO, UNA MAQUINA TORTILLADORA, LAVADERO, BASCULA SENCILLA, DOS CORTINAS 21M2</t>
  </si>
  <si>
    <t>ABARROTES, CREMERIA, SALCHICHONERIA, HUEVO, MATERIAS PRIMAS, SEMILLAS Y MATERIAS PRIMAS PARA LA PANIFICACION</t>
  </si>
  <si>
    <t>PISO DE LOSETA, TECHO DE CONCRETO, VITRINA, BASCULA ELECTRONICA, REBANADORA, DOS REFRIGERADORES, BODEGA EN LA PARTE SUPERIOR HECHA DE TABIQUE Y TECHO DE CONCRETO 10M2</t>
  </si>
  <si>
    <t>PISO DE LOSETA, TECHO DE CONCRETO, VITRINA, BASCULA ELECTRONICA, REBANADORA, DOS REFRIGERADORES, BODEGA EN LA PARTE SUPERIOR HECHA DE TABIQUE Y TECHO DE CONCRETO, ANAQUELES DE MADERA 10M2</t>
  </si>
  <si>
    <t>TRES CORTINAS DE FIERRO, PISO DE LOSETA, TECHO DE CONCRETO Y TRES VITRINAS DE ALUMINIO 11M2</t>
  </si>
  <si>
    <t>CREMERIA, SALCHICHONERIA, VENTA DE HUEVO, LECHE, SEMILLAS Y GRANOS</t>
  </si>
  <si>
    <t>CREMERIA, SALCHICHONERIA, VENTA DE HUEVO, LECHE SEMILLAS Y GRANOS</t>
  </si>
  <si>
    <t>PISO DE LOSETA, ANAQUELES DE MADERA, VITRINA DE LAMINA, CORTINA DE FIERRO, TECHO DE CONCRETO, BASCULA ELECTRICA, BODEGA EN LA PARTE SUPERIOR 11M2</t>
  </si>
  <si>
    <t>VITRINA REFRIGERADORA, ANAQUELES DE MADERA, PISO DE LOSETA, TECHO DE CONCRETO Y BODEGA, PAREDES DE TABIQUE SIN TECHO 11M2</t>
  </si>
  <si>
    <t>PISO DE LOSETA, VITRINA DE LAMINA, ANAQUELES DE MADERA, TECHO DE LOSETA, MUEBLE DE MADERA, BODEGA EN LA PARTE SUPERIOR DE TABIQUE SIN TECHO 12M2</t>
  </si>
  <si>
    <t>CREMERIA, SALCHICHONERIA, ABARROTES, HUEVO, SEMILLAS, PAÑALES DESECHABLES Y TOALLAS SANITARIAS</t>
  </si>
  <si>
    <t>CREMERIA, SALCHICHONERIA, ABARROTES, HUEVO, SEMILLAS,  PAÑALES DESECHABLES Y TOALLAS SANITARIAS</t>
  </si>
  <si>
    <t>ESPERANZA RIVERA BALTAZAR</t>
  </si>
  <si>
    <t>ACUARIO, MASCOTAS, ACCESORIOS EN GENERAL, PRODUCTOS NATURISTAS Y PLANTAS MEDICINALES</t>
  </si>
  <si>
    <t>EXHIBIDOR DE HERRERIA, PECERAS TUBULARES, TECHO DE CONCRETO, PISO DE LOSETA, TRES ANAQUELES TUBULARES, REFRIGERADOR, CORTINA DE FIERRO 11M2</t>
  </si>
  <si>
    <t>CORSETERIA, ARTICULOS PARA EL DEPORTE Y FLORERIA ARTIFICIAL EN GENERAL</t>
  </si>
  <si>
    <t>CANCEL, EXHIBIDOS DOS ANAQUELES TUBUALRES, PISO DE LOSETA, TECHO DE LONA, VITRINA TUBULAR 7M2</t>
  </si>
  <si>
    <t>MARIA DEL ROSARIO RIVERA BALTAZAR</t>
  </si>
  <si>
    <t>JUGUETERIA EN GENERAL Y ARTUCULOS DE PLASTICO PARA EL HOGAR</t>
  </si>
  <si>
    <t>PISO DE LOSETA, TECHO DE LAMINA, UNA BARRA DE SEMENTO, DOS ANAQUELES TUBULARES, MEDIA CORTINA DE FIERRO 7M2</t>
  </si>
  <si>
    <t>PISO DE LOSETA, TECHO DE LAMINA, UNA BARRA DE SEMENTO, DOS ANAQUELES TUBULARES 7M2</t>
  </si>
  <si>
    <t>MEDIA CORTINA, PISO DE LOSETA, TECHO DE LAMINA, BARRA DE CONCRETO, ANAQUELES DE LAMINA 7M2</t>
  </si>
  <si>
    <t>CRISTALERIA, PELTRE, REFACCIONES DOMESTICAS, ALUMINIO, ARTICULOS PARA EL HOGAR Y REPARACION</t>
  </si>
  <si>
    <t>PISO FIRME, BARRA DE SEMENTO, ANAQUELES DE MADERA RUSTICA, TECHO DE LAMINA, SIERRAN SU LOCAL CON UNA LAMINA 7M2</t>
  </si>
  <si>
    <t>JENNY PALAFOX TORRES</t>
  </si>
  <si>
    <t>TECHO DE LAMINA, BARRA DE CONCRETO, EXHIBIDOR DE MADERA, PISO DE CEMENTO, LAMINA PARA ASEGURAR 7M2</t>
  </si>
  <si>
    <t>ARTICULOS DE PLASTICO, JUGUETES, HULES, BOLSAS DE PLASTICO Y JARCIERIA</t>
  </si>
  <si>
    <t>DOS MEDIAS CORTINAS DE FIERRO PISO DE CONCRETO, DOS BARRAS DE CONCRETO, DOS ANAQUELES DE LAMINA, TECHO DE LAMINA 7M2</t>
  </si>
  <si>
    <t>CERAMICA, LOZA EN GENRAL, PELTRE Y ARTICULOS ELECTRODOMESTICOS</t>
  </si>
  <si>
    <t>MEDIA CORTINA DE FIERRO, TECHO DE LAMINA, ANAQUELES DE LAMINA 7M2</t>
  </si>
  <si>
    <t>TECHO DE LAMINA, CORTINA DE FIERRO, PISO DE LOSETA, BARRA DE CONCRETO FORRADA DE AZULEJO, REFRIGERADOR Y VITRINA DE ALUMINIO 6M2</t>
  </si>
  <si>
    <t>BARBACOA, CARNITAS, NOPALES PREPARADOSY REFRESCOS</t>
  </si>
  <si>
    <t>TECHO DE LAMINA, CORTINA DE FIERRO, PISO DE LOSETA, BARRA DE CONCRETO FORRADA DE AZULEJO, REFRIGERADOR Y VITRINA DE ALUMINIO, REFRIGERADOR, BASCULA 6M2</t>
  </si>
  <si>
    <t>ELIZABETH MARTINEZ ALVAREZ</t>
  </si>
  <si>
    <t>PISO DE CONCRETO, CORTINA DE FIERRO, PLANCHA DE CONCRETO FORRADO DE AZULEJO, UN QUEMADOR Y VITRINA 6M2</t>
  </si>
  <si>
    <t>BARBACOA, REFRESCOS, CARNITAS Y NOPALES PREPARADOS</t>
  </si>
  <si>
    <t>PISO DE CONCRETO, DOS CORTINAS DE FIERRO, TECHO DE CONCRETO, DOS QUEMADORES Y UN ANAQUEL TUBULAR 7M2</t>
  </si>
  <si>
    <t>DOS MITADES DE CORTINA DE FIERRO, DOS ANAQUELES DE METAL, DOS BARRAS DE CONCRETO, TECHO DE MADERA, CAJONES DE MADERA, PISO DE MADERA, BODEGA EN LA PARTE SUPERIOR 7M2</t>
  </si>
  <si>
    <t>ABARROTES, CEMERIA, SEMILLAS Y PAÑALES DESECHABLES</t>
  </si>
  <si>
    <t>CORTINA DE FIERRO, ANAQUELES DE FIERRO, MUEBLES DE MADERA, PISO DE CONCRETO 7M2</t>
  </si>
  <si>
    <t>CORTINA DE FIERRO, ANAQUELES DE FIERRO, MUEBLES DE MADERA, PISO DE CONCRETO 6M2</t>
  </si>
  <si>
    <t>MERCERIA Y ARTICULOS DE DEPORTES</t>
  </si>
  <si>
    <t>CORTINA DE FIERRO, VITRINA DE METAL, PISO DE LOSETA, ANAQUELES DE MADERA, TECHO DE MADERA 7M2</t>
  </si>
  <si>
    <t>CORTINA DE FIERRO, ANAQUELES DE MADERA, VITRINA DE METAL, PISO DE LOSETA, TECHO DE MADERA 7M2</t>
  </si>
  <si>
    <t>CORTINA DE FIERRO, PISO DE LOSETA, EXHIBIDOR Y VITRINA DE FIERRO, ANQUEL DE FIERRO Y FIBRA DE VIDRIO 7M2</t>
  </si>
  <si>
    <t>CORTINA DE FIERRO, PISO DE LOSETA, VITRINA DE FIERRO, TECHO DE MADERA, EN LA PARTE SUPERIOR CUENTA CON UNA BODEGA DE MADERA 6M2</t>
  </si>
  <si>
    <t>JOYERIA DE FANTASIA, ARTICULOS DE REGALO, PERFUEMRIA, CERAMICA Y FLORES ARTIFICIALES</t>
  </si>
  <si>
    <t>CORTINA DE FIERRO, ANAQUEL DE MADERA , VITRINA DE MADERA Y UN EXHIBIDOR TUBULAR 6M2</t>
  </si>
  <si>
    <t>CORTINA DE FIERRO, ANAQUEL DE MADERA , VITRINA DE MADERA Y UN EXHIBIDOR TUBULAR 7M2</t>
  </si>
  <si>
    <t>CORTINA DE FIERRO, PISO DE CONCRETO, BARRA DE CONCRETO, TECHO DE LAMINA, ANAQUELES DE METAL 7M2</t>
  </si>
  <si>
    <t>CHILES SECOS, MOLES, DULCES CONFITADOS Y JARABES</t>
  </si>
  <si>
    <t>CORTINA, VITRINA, ANAQUELES DE FIERRO, TECHO DE LAMINA, PISO DE CONCETO 7M2</t>
  </si>
  <si>
    <t>RAYMUNDO RUIZ ROSAS</t>
  </si>
  <si>
    <t>PISO DE LOSETA, CORTINA DE FIERRO , TECHO DE LAMINA, TRES REFRIGERADORES, TARJA Y CHOCOLATERA 6M2</t>
  </si>
  <si>
    <t>CORTINA DE FIERRO, VITRINA DE ALUMINIO, PISO DE LOSETA, DOS ANAQUELES DE FIERRO 6M2</t>
  </si>
  <si>
    <t>FLORES ARTIFICIALES, MINBRE, PERFUMERIA, JOYERIA DE FANTASIA Y REGALOS</t>
  </si>
  <si>
    <t>FLORES ARTIFICIALES, MINBRE, PERFUMERIA,  JOYERIA DE FANTASIA Y REGALOS</t>
  </si>
  <si>
    <t>CORTINA DE FIERRO VITRINA DE ALUMNIO, PISO DE LOSETA, ANAQUEL DE MADERA 6M2</t>
  </si>
  <si>
    <t>EUSEBIA FLORES CARPEÑA</t>
  </si>
  <si>
    <t>FUETE DE SODAS CON VENTA DE POSTRES, TORTAS Y SOPAS DE MICROONDAS Y PALOMITAS</t>
  </si>
  <si>
    <t>DOS CORTINA DE FIERRO, BITRINA DE ALUMINIO, REFRIGRERADOR, FREGADERO, UN EXPRIMIDOR, EXTRACTOR, TRITURADOR, ESQUINERO Y TECHO DE LAMINA 6M2</t>
  </si>
  <si>
    <t>PISO DE CONCRETO, DOS CORTINAD E FIERRO, BARRA DE CONCRETO, BARRA DE MADERA, BASCULA ELECETRONICA 6M2</t>
  </si>
  <si>
    <t>HORTENCIA JIMENEZ MENDEZ</t>
  </si>
  <si>
    <t>CORTINA DE FIERRO, PLANCHA DE CONCRETO, ANAQUEL DE FIERRO, PISO DE CONCRETO, PUERTA DE FIERRO Y BASCULA 6M2</t>
  </si>
  <si>
    <t>ANAQUELES DE HERRERIA, BASCULA ELECTRONICA, PISO DE CONCRETO 7M2</t>
  </si>
  <si>
    <t>PISO DE CONCRETO, ANAQUEL DE MADERA, BASCULA DIGITAL 6M2</t>
  </si>
  <si>
    <t>CORTINA DE FIERRO, PISO DE LOSETA, LLAVE DE AGUA, TECHO DE LAMINA 6M2</t>
  </si>
  <si>
    <t>ANTOJITOS, TACOS DE GUISADOS, TORTAS Y REFRESCOS</t>
  </si>
  <si>
    <t>DOS CORTINAS DE FIERRO, DOS PLANCHAS DE CONCRETO, PISO DE LOSETA, PAREDES FORRADAS DE AZULEJO, ESTUFA, TANQUE DE VEINTE KILOS, REFRIGERADOR 7M2</t>
  </si>
  <si>
    <t>CORTINA DE FIERRO, PISO DE LOSETA, TECHO DE LAMINA, BITRINA DE HERRERIA, ANAQUELES DE FIERRO 6M2</t>
  </si>
  <si>
    <t xml:space="preserve">JARCIERIA, </t>
  </si>
  <si>
    <t>BONETERIA, ATICULOS DE BEBE Y ROPA ENN GENERAL</t>
  </si>
  <si>
    <t>BONETERIA, ATICULOS DE BEBE Y ROPA EN GENERAL</t>
  </si>
  <si>
    <t>DOS CORTINA DE FIERRO, PISO DE LOSETA, VITRINA DE FIERRO, TECHO DE LAMINA 7M2</t>
  </si>
  <si>
    <t>CORTINA DE FIERRO, PISO DE LOSETA, VITRINA DE ALUMINIO, EXHIBIDOR DE FIERRO 7M2</t>
  </si>
  <si>
    <t>CORTINA DE FIERRO, TECHO DE LAMINA, BARRA DE CONCRETO, PISO DE LOSETA 7M2</t>
  </si>
  <si>
    <t>CORTINA DE FIERRO, SIN TECHO PLANCHA DE CONCRETO, PISO DE CONCRETO, ANAQUEL TUBULAR Y DOS BASCULAS 6M2</t>
  </si>
  <si>
    <t>CORTINA DE FIERRO, SIN TECHO PLANCHA DE CONCRETO, PISO DE CONCRETO, ANAQUEL TUBULAR Y DOS BASCULAS 7M2</t>
  </si>
  <si>
    <t>CORTINA DE FIERRO, TECHO DE LAMINA, PISO DE CONCRETO, ANAQUELES DE MADERA, REFRIGERADOR Y LAVADERO 7M2</t>
  </si>
  <si>
    <t>MARISQUERIA</t>
  </si>
  <si>
    <t>DOS VITRINAS PARA ECHIBIR ALIMENTOS, PISO DE LOSETA, ESTUFA, FREGADERO, BARRAS DE CONCRETO, FORRADOS DE AZULEJO Y BODEGA EN LA PARTE SUPERIOR 7M2</t>
  </si>
  <si>
    <t>MARIO HUGO GUTIERREZ ORTIZ</t>
  </si>
  <si>
    <t>VITRINA, ESCALERA, BARRA DE AZULEJO, LAVADERO, MUEBLE DE MADERA, BODEGA DE CONCRETO 7M2</t>
  </si>
  <si>
    <t>MARIO HUGO GUTIERREZ TORRES</t>
  </si>
  <si>
    <t>DOS BARRAS DE CONCRETO, HIELERA DE CONCRETO, LAVADERO Y UNA BASCULA DE RELOJ 3M2</t>
  </si>
  <si>
    <t>DOS BARRAS DE CONCRETO, FORRADAS DE AZULEJO, BASCULA DE RELOJ 4M2</t>
  </si>
  <si>
    <t>DOS CORTINAS DE FIERRO, DOS PLANCHAS DE CONCRETO DE AZULEJO, PISO DE LOSETA, REPISA FORRADA DE AZULEJO, BASCULA DE RELOJ 7M2</t>
  </si>
  <si>
    <t>PISO DE LOSETA, PAREDEDS FORRADAS DE AZULEJO, DOS BARRAS DE CONCRETO FORRADAS DE AZULEJO, BASCULA 8M2</t>
  </si>
  <si>
    <t>EDITH ALVAREZ SANMARTIN</t>
  </si>
  <si>
    <t>CORTINA DE FIERRO, PISO DE LOSETA, VITRINA DE ALUMINIO, REFRIGERADOR 8M2</t>
  </si>
  <si>
    <t>ANTOJITOS MEXICANOS, COMIDA Y REFRESCOS</t>
  </si>
  <si>
    <t>CORTINAS DE FIERRO, PISO DE LOSETA, VITRINA DE ALUMINIO, REFRIGERADOR, DOS BARRAS 8M2</t>
  </si>
  <si>
    <t>PISO Y BARRA DE CONCRETO, ANAQUELES DE MADERA 7M2</t>
  </si>
  <si>
    <t>FRUTAS, LEGUMBRES Y FLORES NATURALES</t>
  </si>
  <si>
    <t>PISO DE LOSETA, BARRA DE CONCRETO, ANAQUELES DE MADERA, BASCULA 7M2</t>
  </si>
  <si>
    <t>ANAQUELES DE MADERA, PISO Y BARRA DE CONCRETO 7M2</t>
  </si>
  <si>
    <t>DOS CORTINA DE FIERRO, PISO DE LOSETA, TECHO DE MADERA 7M2</t>
  </si>
  <si>
    <t>DOS CORTINA DE FIERRO, PISO DE LOSETA, TECHO DE MADERA, BODEGA EN LA PARTE SUPERIOR 7M2</t>
  </si>
  <si>
    <t>JOSE ALEJANDRO AREVALO VAZQUEZ</t>
  </si>
  <si>
    <t>DOS BARRAS DE CONCRETO, DOS CORTINAS DE FIERRO, ANAQUELES DE LAMINA, PISO DE CONCRETO 7M2</t>
  </si>
  <si>
    <t>KATHIA XOCHITL ALCALA RIVERA</t>
  </si>
  <si>
    <t>MATERIA PRIMAS Y DULCERIA</t>
  </si>
  <si>
    <t>PISO DE LOSETA, TECHO DE PLASTICO, ANAQUELES TUBULARES, DOS VITRINAS DE ALUMINIO, BASCULA ELECTRONICA, BODEGA DE LAMINA EN LA PARTE SUPERIOR 28M2</t>
  </si>
  <si>
    <t>CAFÉ INTERNET</t>
  </si>
  <si>
    <t>ARCELIA MARTINEZ ROSAS</t>
  </si>
  <si>
    <t>FIDEL GALICIA DOMINGUEZ</t>
  </si>
  <si>
    <t>ALEJANDRO FLORES ROMERO</t>
  </si>
  <si>
    <t xml:space="preserve">PISO LOSETA Y CORTINA 6M2                                                </t>
  </si>
  <si>
    <t>PLASTICOS</t>
  </si>
  <si>
    <t xml:space="preserve">PISO LOSETA  PARED MITAD LOSETA  ABIERTO 6M2      </t>
  </si>
  <si>
    <t>PISO LOSETA PARED MITAD LOSETA  ABIERTO 6M2</t>
  </si>
  <si>
    <t>MARIA DEL REFUGIO MACIAS PEREZ</t>
  </si>
  <si>
    <t>VENTA DE PRODUCTOS DE AUDIO, VIDEO Y POSTERS INACTIVO</t>
  </si>
  <si>
    <t>PISO LOSETA PARED MITAD LOSETA HERRERIA 6M2</t>
  </si>
  <si>
    <t>ALICIA GUTIERREZ CAMPERO</t>
  </si>
  <si>
    <t>HERBOLARIA Y PRODUCTOS NATURISTAS INACTIVO</t>
  </si>
  <si>
    <t>PISO LOSETA PARED MITAD LOSETA ABIERTO 6M2</t>
  </si>
  <si>
    <t>DULCERIA, TABAQUERIA, FRITURAS Y MATERIAS PRIMAS</t>
  </si>
  <si>
    <t xml:space="preserve">POLLO PARTIDO INACTIVO             </t>
  </si>
  <si>
    <t>PISO LOSETA PARED MITAD LOSETA  ABIERTO 12M2</t>
  </si>
  <si>
    <t>JUGUETERIA, PLASTICOS Y JARCIERIA</t>
  </si>
  <si>
    <t xml:space="preserve">PISO LOSETA PARED MITAD LOSETA ABIERTO 6M2          </t>
  </si>
  <si>
    <t xml:space="preserve">PISO LOSETA  Y CORTINA 6M2                                                 </t>
  </si>
  <si>
    <t xml:space="preserve">PISO LOSETA  Y CORTINA 6M2                                             </t>
  </si>
  <si>
    <t xml:space="preserve">PISO LOSETA  Y CORTINA 6M2                                                  </t>
  </si>
  <si>
    <t xml:space="preserve">PISO LOSETA Y CORTINA 6M2                                                   </t>
  </si>
  <si>
    <t>ARTICULOS PARA EL HOGAR, CRISTALERIA Y REFACCIONES PARA ELECTRODOMESTICOS</t>
  </si>
  <si>
    <t>MATEO JIMENEZ AUGUSTO</t>
  </si>
  <si>
    <t xml:space="preserve">PISO LOSETA PARED MITAD LOSETA  ABIERTO 6M2              </t>
  </si>
  <si>
    <t>FRUTAS, LEGUMBRES, NOPALES COMPUESTOS Y TOSTADAS</t>
  </si>
  <si>
    <t>TORTAS HAMBURGUESAS, REFRESCOS, HOT DOGS, SINCRONIZADAS, SANDWICHS Y PAPAS A LA FRANCESA</t>
  </si>
  <si>
    <t>PISO LOSETA Y CORTINA 6M2</t>
  </si>
  <si>
    <t>PISO LOSETA  HERRERIA 6M2</t>
  </si>
  <si>
    <t>JOYERIA DE FANTASIA, COSMETICOS, REGALOS Y PERFUMERIA EN GENERAL</t>
  </si>
  <si>
    <t>FORRAJES ,SEMILLAS ,CHILES SECOS, ESPECIAS Y HUEVO</t>
  </si>
  <si>
    <t>PISO LOSETA HERRERIA  6M2</t>
  </si>
  <si>
    <t>VENTA DE ALIMENTOS Y ACCESORIOS PARA ACUARIO Y MASCOTAS</t>
  </si>
  <si>
    <t>MIGUEL ANGEL VICTORIA ARCE</t>
  </si>
  <si>
    <t xml:space="preserve">PISO LOSETA HERRERIA 6M2                                                     </t>
  </si>
  <si>
    <t>DERIVADOS DE PAPEL, PAÑALES DESECHABLES Y ARTICULOS PARA BEBE EN GENERAL</t>
  </si>
  <si>
    <t>CHILES SECOS, MOLE EN PASTA, ESPECIES, JARABES, SALSAS, PESCADO SECO HOJAS PARA TAMAL Y SEMILLAS A GRANEL</t>
  </si>
  <si>
    <t>MOLES, CHILES SECOS, ESPECIES, JARABES, HARINAS Y HOJA PARA TAMAL, PESCADO SECO Y SUS DERIVADOS</t>
  </si>
  <si>
    <t>MERIDA GUENDOLI MEDRANO URBANO</t>
  </si>
  <si>
    <t>ELVIRA JUAREZ TEPAYA</t>
  </si>
  <si>
    <t xml:space="preserve">PISO LOSETA Y CORTINA 6M2                                                  </t>
  </si>
  <si>
    <t>PISO LOSETA Y CORTINA 18M2</t>
  </si>
  <si>
    <t>GERARDO MARTINEZ CONTRERAS</t>
  </si>
  <si>
    <t xml:space="preserve">PISO LOSETA Y CORTINA 9M2                                             </t>
  </si>
  <si>
    <t xml:space="preserve">PISO LOSETA Y CORTINA 6M2                                            </t>
  </si>
  <si>
    <t>PISO LOSETA Y CORTINA 7M2</t>
  </si>
  <si>
    <t>VENTA, REPARACION DE CALZADO Y SUS DERIVADOS INACTIVO</t>
  </si>
  <si>
    <t>JOSE GUADALUPE SANCHEZ VERA</t>
  </si>
  <si>
    <t xml:space="preserve">PISO LOSETA Y CORTINA 9M2                                           </t>
  </si>
  <si>
    <t>PABLO CRUZ LOPEZ</t>
  </si>
  <si>
    <t>CRISTALERIA, PELTRE Y CERAMICA</t>
  </si>
  <si>
    <t>ENRIQUE NEZAHUALCOYOLT CERON SIMENTAL</t>
  </si>
  <si>
    <t>JUEGFOS Y DIVERSIONES CON VENTA DE ACCESORIOS</t>
  </si>
  <si>
    <t xml:space="preserve">PISO LOSETA Y CORTINA 9 M2                                          </t>
  </si>
  <si>
    <t xml:space="preserve">PISO LOSETA Y CORTINA 9M2                                        </t>
  </si>
  <si>
    <t>PISO LOSETA Y CORTINA 9M2</t>
  </si>
  <si>
    <t xml:space="preserve">PISO LOSETA Y CORTINA 9M2                                              </t>
  </si>
  <si>
    <t xml:space="preserve">PISO LOSETA  Y CORTINA 9M2                                           </t>
  </si>
  <si>
    <t xml:space="preserve">CARNICERIA INACTIVO                                                                                         </t>
  </si>
  <si>
    <t xml:space="preserve">PISO LOSETA Y CORTINA 9M2                                               </t>
  </si>
  <si>
    <t xml:space="preserve">PISO LOSETA Y CORTINA 9M2                                                              </t>
  </si>
  <si>
    <t>MARIA ELENA SALINAS MIGUEL</t>
  </si>
  <si>
    <t>PALEMON VARGAS LOPEZ</t>
  </si>
  <si>
    <t xml:space="preserve">PISO LOSETA Y CORTINA 8M2                                             </t>
  </si>
  <si>
    <t>JULIAN VAZQUEZ GARCÍA</t>
  </si>
  <si>
    <t>CON CORTINA METALICA, TECHO LAMINADO Y PISO DE AZULEJO 8M2</t>
  </si>
  <si>
    <t>FRITURAS, DERIVADOS Y TOCINERÍA INACTIVO</t>
  </si>
  <si>
    <t>INACTIVO CON CORTINA METALICA 8M2</t>
  </si>
  <si>
    <t>Jose Benjamin Cortes Solis</t>
  </si>
  <si>
    <t>VENTA DE REFACCIONES, REPARACION DE ELECTRODOMESTICOS Y CERRAJERIA</t>
  </si>
  <si>
    <t>INCATIVO SIN CORTINA METALICA 8M2</t>
  </si>
  <si>
    <t>Hortencia Juarez Amaya</t>
  </si>
  <si>
    <t>CON CORTINA METALICA TECHO LAMINADO Y SIN PISO 3M2</t>
  </si>
  <si>
    <t>CON CORTINA METALICA, TECHO LAMINADO Y PISO DE AZULEJO 16M2</t>
  </si>
  <si>
    <t>CON CORTINA METALICA, TECHO LAMINADO Y PISO DE AZULEJO 11M2</t>
  </si>
  <si>
    <t>CON CORTINA METALICA 8M2</t>
  </si>
  <si>
    <t>POLLO PARTIDO INACTIVO</t>
  </si>
  <si>
    <t>Alan Salazar Cortes</t>
  </si>
  <si>
    <t>SIN CORTINA METALICA 8M2</t>
  </si>
  <si>
    <t>Gloria Laguna Morales</t>
  </si>
  <si>
    <t>José Luis Castillo Laguna</t>
  </si>
  <si>
    <t>INACTIVO SIN CORTINA METALICA 8M2</t>
  </si>
  <si>
    <t>Adrian García Gutiérrez</t>
  </si>
  <si>
    <t>SEMILLAS, CHLES SECOS, ESPECIAS Y MOLES</t>
  </si>
  <si>
    <t>CHILES SECOS, MOLE EN PASTA, ESPECIES, VENTA DE DULCES A GRANEL Y FRITURAS</t>
  </si>
  <si>
    <t>Roberto de la Cruz Martínez</t>
  </si>
  <si>
    <t xml:space="preserve">MATERIAS PRIMAS </t>
  </si>
  <si>
    <t>DULCES, MATERIAS PRIMAS, REFRESCOS ENLATADOS Y FRUTSIS</t>
  </si>
  <si>
    <t>Guadalupe Abril Guerra Gonzalez</t>
  </si>
  <si>
    <t>VENTA Y COMPOSTURA DE JOYERÍA Y RELOJERÍA</t>
  </si>
  <si>
    <t>PERFUMERÍA, FLORES ARTIFICIALES, JOYERÍA DE FANTASIA Y COSMETICOS</t>
  </si>
  <si>
    <t>REPARACIÓN DE APARATOS ELECTRICOS, ELECTRONICOS Y VENTA DE REFACCIONES</t>
  </si>
  <si>
    <t>Eunice Chavez Prado</t>
  </si>
  <si>
    <t>SUPERFICIE 3M2</t>
  </si>
  <si>
    <t>ESTETICA Y BOUTIQUE INACTIVO</t>
  </si>
  <si>
    <t>Claudia Carolina Gonzalez Saldivar</t>
  </si>
  <si>
    <t>MERCERÍA</t>
  </si>
  <si>
    <t>Inactivo</t>
  </si>
  <si>
    <t>Alejandra Martinez Cruz</t>
  </si>
  <si>
    <t>Esperanza Arreguin Garcia</t>
  </si>
  <si>
    <t>Ana Laura Zayas Lopez</t>
  </si>
  <si>
    <t>LENCERIA Y CORSETERIA</t>
  </si>
  <si>
    <t>MERCERIA Y MANUALIDADES</t>
  </si>
  <si>
    <t>ARTICULOS Y ACCESORIOS PARA BEBES, ARTICULOS DEPORTIVOS, BONETERIA</t>
  </si>
  <si>
    <t>CHILES SECOS, MATERIAS PRIMAS, MOLES EN PASTA</t>
  </si>
  <si>
    <t>MARIA ELENA VICENTE BASTIAN</t>
  </si>
  <si>
    <t>TECHADO DE LAMINA, FORRADO DE AZULEJO, PISO DE LOSETA, CORTINA, EN LA PARTE ORIENTE DE LA PRIMERA ENTRADA 8M2</t>
  </si>
  <si>
    <t>FIRRADO DE AZULEJO, TECHO DE LAMINA SIN CORTINA, LADO IZQUIERDO DE LA PRIMERA ENTRADA 7M2</t>
  </si>
  <si>
    <t>TECHO DE LAMINA, FORRADO DE AZULEJO, SIN CORTINA, PARTE DERECHA DE LA SEGUNDA ENTRADA 7M2</t>
  </si>
  <si>
    <t>TECHO DE LAMINA, TERMINADO EN PINTURA DE ACEITE CON CORTINA, AL PONIENTE DE LA SEGUNDA ENTRADA 7M2</t>
  </si>
  <si>
    <t>TECHO DE LAMINA Y PINTURA CON CORTINA, AL COSTADO IZQUIERDO DEL NUMERO 4 7M2</t>
  </si>
  <si>
    <t>TECHO  DE LAMINA Y CORTINA, COSTADO IZQUERDO DEL NUMERO 5 12M2</t>
  </si>
  <si>
    <t>CORTINA, PISO DE LOSETA, TECHO DE LAMINA, PASILLO PONIENTE DEL MERCADO 12M2</t>
  </si>
  <si>
    <t>TECHADO DE LAMINA, PISO DE LOSETA, CORTINA, FRENTE AL LOZAL 15 12M2</t>
  </si>
  <si>
    <t>SALON DE BELLEZA Y ARTICULOS DE BELLEZA</t>
  </si>
  <si>
    <t>ACONDICIONADO CON PLAFON, PISO DE LOSETA Y CORTINA, PASILLO PONIENTE DEL MERCADO 10M2</t>
  </si>
  <si>
    <t>TECHADO DE LAMINA, CORTINA, PISO DE LOSETA, A LADO NORTE DEL 10 10M2</t>
  </si>
  <si>
    <t>COMPOSTURA DE ROPA, MERCERIA, BONETERIA Y TELAS</t>
  </si>
  <si>
    <t>TECHO DE LAMINA, CORTINA, PISO DE LOSETA, AL SUR DE LOS SANITARIOS 10M2</t>
  </si>
  <si>
    <t>PLANCHA DE CONCRETO FORRADA DE AZULEJO, AL ESTE DE LA VIDRIERIA 3M2</t>
  </si>
  <si>
    <t>PLANCHA DE CONCRETO FORRADA DE AZULEJO, FRENTE AL NUMERO 9 3M2</t>
  </si>
  <si>
    <t>PLANCHA DE CONCRETO FORRADA DE AZULEJO, EN EL PASILLO PONIENTE DEL MERCADO 3M2</t>
  </si>
  <si>
    <t>PUESTO CON VENTANAS Y REJAS, FRENTE AL NUMERO 10 3M2</t>
  </si>
  <si>
    <t>ARTICULOS ELECTRICOS, PLOMERIA Y ACCESORIOS</t>
  </si>
  <si>
    <t>MALLA Y LAMINAS, PASILLO NORTE DEL MERCADO 3M2</t>
  </si>
  <si>
    <t>PLANCHA NORMAL, FRENTE AL NUMERO 4 5M2</t>
  </si>
  <si>
    <t>PLANCHA NORMAL, FRENTE AL NUMERO 18 4M2</t>
  </si>
  <si>
    <t>PLANCHA DE CONCRETO, DETRÁS DE NUMERO 14 4M2</t>
  </si>
  <si>
    <t>PLANCHA CON HERRERIA Y CRISTALES, FRENTE AL NUMERO 20 3M2</t>
  </si>
  <si>
    <t>MARCELA MARTINEZ ALBERTO</t>
  </si>
  <si>
    <t>PLANCHA CON MALLA Y TECHO DE LAMINA, DETRÁS DEL NUMERO 20 3M2</t>
  </si>
  <si>
    <t>PUESTO CON APARADORES DE CRISTAL Y ALUMINIO, FRENTE AL NUMERO 4 5M2</t>
  </si>
  <si>
    <t>PLANCHA TIPICA, PASILLO CENTRAL DEL MERCADO 3M2</t>
  </si>
  <si>
    <t>FRUTAS, LEGUMBRES, FLOR Y ARREGLOS FLORALES</t>
  </si>
  <si>
    <t>LOZA SIN CORTINA NI PROTECCION, PARTE CENTRAL DEL MERCADO 5M2</t>
  </si>
  <si>
    <t>FRITURAS, LONGANIZA, MANITAS DE PUERCO Y MANTECA</t>
  </si>
  <si>
    <t>LOCAL CON LOZA Y PROTECCIONES DE MALLA, DETRÁS DEL 26 5M2</t>
  </si>
  <si>
    <t>JUGOS, LICUADOS, TORTAS Y REFRESCOS</t>
  </si>
  <si>
    <t>A UN LADO DEL 26, CON LOZA, SIN PROTECCIONES 5M2</t>
  </si>
  <si>
    <t>EFREN ARANDA MEDINA</t>
  </si>
  <si>
    <t>LOCAL CON LOZA Y PROTECCIONES DE MALLA, AL LADO IZQUIERDO DEL 27 5M2</t>
  </si>
  <si>
    <t>CON LOZA SIN PROTECCIONES, LADO DERECHO DEL 28 11M2</t>
  </si>
  <si>
    <t>COMIDA, QUESADILLAS, HUARACHES, REFRESCOS Y AGUAS FRESCAS</t>
  </si>
  <si>
    <t>BARBACOA, NOPALES Y REFRESCOS EMBOTELLADOS</t>
  </si>
  <si>
    <t>CON LOZA Y PROTECCIONES DE MALLA, DETRÁS DE LOCAL 30 11M2</t>
  </si>
  <si>
    <t>PLANCHAS NORMALES, PROTEJIDAS CON ESTRUCTURA Y VIDRIOS, FRENTE LA NUEMRO 31 4M2</t>
  </si>
  <si>
    <t>PLANCHA TIPICA CON PISO DE LOSETA, PINTURA DE ACITE, FRENTE AL PASILLO ORIENTE DEL MERCADO 4M2</t>
  </si>
  <si>
    <t>SILVIA CONTRERAS MONTES DE OCA</t>
  </si>
  <si>
    <t>TAQUERIA, ANTOJITOS MEXICANOS, COMIDA, REFRESCOS Y AGUAS</t>
  </si>
  <si>
    <t>PISO DE LOSETA, PINTURA DE ACEITE, DRENAJE Y AGUA, FRENTE A LA PUERTA ORIENTE DEL MERCADO 4M2</t>
  </si>
  <si>
    <t>MALLA SICLONICA Y VIDRIOS, FRENTE A LA TORTILLERIA 3M2</t>
  </si>
  <si>
    <t>MALLA CICLONICA, FRENTE AL 41 3M2</t>
  </si>
  <si>
    <t>DISCOS MUSICALES Y CASSETTES</t>
  </si>
  <si>
    <t>AL COSTADO IZQUIERDO DEL 37, TECHO CON LAMINA 8M2</t>
  </si>
  <si>
    <t>PAPELERIA Y BLANCOS EN GENERAL</t>
  </si>
  <si>
    <t>ACONDICIONADO CON ESTRUCTURA DE METAL Y VIDRIO, EN LA ESQUINA DEL PASILLO ORIENTE Y NORTE 4M2</t>
  </si>
  <si>
    <t>LOCAL CON LOZA, PISO DE LOSETA, PASILLO NORTE DEL MERCADO 7M2</t>
  </si>
  <si>
    <t>PALETERIA Y MATERIAS PRIMAS</t>
  </si>
  <si>
    <t>LOCAL CON LOZA Y PROTECCIONES DE VIDRIO, LADO DERECHOD EL NUMERO 40 8M2</t>
  </si>
  <si>
    <t>LOCAL CON LOZA, PROTECCIONES DE VIDRIO, A LA DERECHA DEL 41 8M2</t>
  </si>
  <si>
    <t>LOCAL DE LOZA CORTINA Y PISO DE LOSETA, SOBRE PASILLO NORTE FRENTE AL 38 8M2</t>
  </si>
  <si>
    <t>GILDARDO ASUNCION VIVAS ROJAS</t>
  </si>
  <si>
    <t>MERCERIA, ROPA EN GENERAL Y ARTICULOS PARA BEBE</t>
  </si>
  <si>
    <t>LOCAL CON LOZA, CORTINA, PISO DE LOSETA, FRENTE AL NUMERO 39 8M2</t>
  </si>
  <si>
    <t>PERFUMERIA, REGALOS, ROPA EN GENERAL Y FLORES ARTIFICIALES</t>
  </si>
  <si>
    <t>LOCAL CON LOZA, CORTINA, LOSETA, AL LADO DERECHO DE LA ADMISNITRACION 13M2</t>
  </si>
  <si>
    <t>LOCAL TECHADO CON LAMINA, PISO DE LOSETA Y CIRTINA 8M2</t>
  </si>
  <si>
    <t>TECHO DE LAMINA, CORTINA, PISO DE LOSETA, A LADO IZQUIERDO DEL 46 PASILLO ORIENTE 8M2</t>
  </si>
  <si>
    <t>ACCESORIOS, ENSERES PARA EL HOGAR Y JUGUETERIA</t>
  </si>
  <si>
    <t>TECHO DE LAMINA CORTINA PISO DE LOSETA, AL LADO IZQUIERDO DEL 47, PASILLO ORIENTE 9M2</t>
  </si>
  <si>
    <t>TECHO DE LAMINA, CORTINA, PISO DE LOSETA, EN EL PASILLO ORIENTE, IZQUIERDA DEL NUMERO 49 9M2</t>
  </si>
  <si>
    <t>MARTIN MENDOZA</t>
  </si>
  <si>
    <t>TECHO DE LAMINA, CORTINA, PISO DE LOSETA, A LADO IZQUIERDO DEL 49 DEL PASILLO ORIENTE 9M2</t>
  </si>
  <si>
    <t>TECHO DE LAMINA CORTINA, PISO DE LOSETA, FORADO DE AZULEJO, A LADO DEL 1 A LADO IZQUIERDO DEL 50 9M2</t>
  </si>
  <si>
    <t>FORRAJES, SEMILLAS Y ALIMENTOS PARA MASCOTAS</t>
  </si>
  <si>
    <t>TERESITA DE JESUS ROSAS JIQUEZ</t>
  </si>
  <si>
    <t>UBICACIÓN, PINO SUÁREZ, CONSTRUCCION FIJA, LOSETA, CORTINAS 24M2</t>
  </si>
  <si>
    <t>CALLE BELLAS ARTES, PISO CEMENTO, CORTINAS 10M2</t>
  </si>
  <si>
    <t>PLASTICOS, JUGUETERIA, CRISTALERIA, LOZA Y PELTRE</t>
  </si>
  <si>
    <t>MARIA LETICIA GUZMAN ARMENDARIZ</t>
  </si>
  <si>
    <t>CRISTALERIA, LOZA, RECUERDOS Y CERAMICA EN GENERAL</t>
  </si>
  <si>
    <t>CALLE BELLAS ARTES, PISO LOSETA, CORTINAS 5M2</t>
  </si>
  <si>
    <t>COSMETICOS Y JOYERIA</t>
  </si>
  <si>
    <t>CALLE BELLAS ARTES, PISO CEMENTO, CORTINAS 5M2</t>
  </si>
  <si>
    <t>PRODUCTOS PARA ESTETICA</t>
  </si>
  <si>
    <t>CALLE BELLAS ARTES, PISO CEMENTO, CORTINAS 9.95</t>
  </si>
  <si>
    <t>TLAPALERIA Y JARCIERIA</t>
  </si>
  <si>
    <t>CALLE BELLAS ARTES, PISO CEMENTO, CORTINAS (FUSIONADO CON LOS LOCALES 10 Y 11 5M2</t>
  </si>
  <si>
    <t>SOCORRO DOMINGUEZ DOMINGUEZ</t>
  </si>
  <si>
    <t>PRIMER PASILLO INTERIOR, PISO LOSETA, CORTINAS 20M2</t>
  </si>
  <si>
    <t>PRIMER PASILLO INTERIOR, PISO CEMENTO, CORTINAS 15M2</t>
  </si>
  <si>
    <t>PRIMER PASILLO INTERIOR, PISO CEMENTO, CORTINAS 20M2</t>
  </si>
  <si>
    <t>PRIMER PASILLO INTERIOR, PISO CEMENTO, CORTINAS 10M2</t>
  </si>
  <si>
    <t>CALLE PINO SUÁREZ, PISO LOSETA, CORTINAS 5M2</t>
  </si>
  <si>
    <t>PRIMER PASILLO INTERIOR, PISO LOSETA, CORTINAS 10M2</t>
  </si>
  <si>
    <t>PRIMER PASILLO INTERIOR, PISO CEMENTO, CORTINAS 5M2</t>
  </si>
  <si>
    <t>PRIMER PASILLO INTERIOR, PISO LOSETA, CORTINAS 5M2</t>
  </si>
  <si>
    <t>PRIMER PASILLO INTERIOR, PISO CEMENTO, SIN CORTINAS 15M2</t>
  </si>
  <si>
    <t>SEGUNDO PASILLO INTERIOR, PISO CEMENTO, BARRA CON AZULEJO, SIN CORTINA (INACTIVO) 5M2</t>
  </si>
  <si>
    <t>SEGUNDO PASILLO, PISO CEMENTO, SIN CORTINAS 10M2</t>
  </si>
  <si>
    <t>SEGUNDO PASILLO, PISO CEMENTO, SIN CORTINAS 5M2</t>
  </si>
  <si>
    <t>SEGUNDO PASILLO, PISO CEMENTO, CORTINAS (INACTIVO) 5M2</t>
  </si>
  <si>
    <t>SEGUNDO PASILLO, PISO LOSETA, CORTINAS REMODELADO 15M2</t>
  </si>
  <si>
    <t>ZAPATERIA Y ROPA DEPORTIVA Y SPORT</t>
  </si>
  <si>
    <t>NANCY ARELI LUGO ARMENDARIZ</t>
  </si>
  <si>
    <t>SEGUNDO PASILLO, PISO LOSETA, CORTINAS 15M2</t>
  </si>
  <si>
    <t>ALICIA ARMENDARIZ MORENO</t>
  </si>
  <si>
    <t>SEGUNDO PASILLO, PISO LOSETA, CORTINAS 10M2</t>
  </si>
  <si>
    <t>CALLE PINO SUÁREZ, PISO CEMENTO, CORTINAS 10M2</t>
  </si>
  <si>
    <t>CD'S, PELICULAS, APARATOS ELECTRONICOS Y  SUS DERIVADOS</t>
  </si>
  <si>
    <t>SEGUNDO PASILLO, PISO LOSETA, CORTINAS (REMODELADO) 5M2</t>
  </si>
  <si>
    <t>ALEJANDRA PERALTA  SILVA</t>
  </si>
  <si>
    <t>SUPERFICIE 10 M2</t>
  </si>
  <si>
    <t>SUPERFICIE 5 M2</t>
  </si>
  <si>
    <t>SUPERFICIE 10 M2 (INACTIVO)</t>
  </si>
  <si>
    <t>SEGUNDO PASILLO, PISO LOSETA, CORTINAS 5M2</t>
  </si>
  <si>
    <t>TERCER PASILLO, PISO LOSETA, CORTINAS 5M2</t>
  </si>
  <si>
    <t>CHILES SECOS, PINOLES Y DERIVADOS</t>
  </si>
  <si>
    <t>TERCER PASILLO, PISO LOSETA, CORTINAS 10M2</t>
  </si>
  <si>
    <t>TERCER PASILLO, PISO CEMENTO, CORTINAS 5M2</t>
  </si>
  <si>
    <t>TERCER PASILLO, PISO CEMENTO, BARRA DE CEMENTO, SIN CORTINAS 5M2</t>
  </si>
  <si>
    <t>TERCER PASILLO, PISO CEMENTO, BARRA DE AZULEJO, SIN CORTINAS 5M2</t>
  </si>
  <si>
    <t>TERCER PASILLO, PISO LOSETA, BARRA DE CEMENTO, SIN CORTINAS 5M2</t>
  </si>
  <si>
    <t>TERCER PASILLO, PISO CEMENTO, BARRA DE CEMENTO, SIN CORTINAS 10M2</t>
  </si>
  <si>
    <t>TERCER PASILLO, PISO LOSETA, BARRA DE AZULEJO, SIN CORTINAS (INACTIVO) 10M2</t>
  </si>
  <si>
    <t>JUGOS, LICUADOS, ESQUIMOS, YOGURT PREPARADO, AGUAS PREPARADAS, COCTEL Y RASPADOS</t>
  </si>
  <si>
    <t>TERCER PASILLO, PISO LOSETA, BARRA DE AZULEJO, CORTINAS 10M2</t>
  </si>
  <si>
    <t>TORTAS, HAMBURGUESAS, SINCRONIZADAS, HOT DOGS, JUGOS, LICUADOS, COCTELES, AGUAS Y YOGHURT</t>
  </si>
  <si>
    <t>CUARTO PASILLO, PISO LOSETA, BARRA DE AZULEJO, CORTINAS (EN REMODELACION) 10M2</t>
  </si>
  <si>
    <t>CUARTO PASILLO, PISO LOSETA, BARRA DE AZULEJO, CORTINAS 10M2</t>
  </si>
  <si>
    <t>CUARTO PASILLO, PISO CEMENTO, BARRA DE AZULEJO, CORTINAS 10M2</t>
  </si>
  <si>
    <t>MARIA CARMEN AGUILAR VILCHEZ</t>
  </si>
  <si>
    <t>CUARTO PASILLO, PISO LOSETA, BARRA DE CEMENTO, CORTINAS 10M2</t>
  </si>
  <si>
    <t>CUARTO PASILLO, PISO DE TIERRA, BARRA EN OBRA NEGRA, SIN CORTINAS 5M2</t>
  </si>
  <si>
    <t>CUARTO PASILLO PISO LOSETA, BARRA DE CEMENTO EN REMODELACION, CORTINAS 10M2</t>
  </si>
  <si>
    <t>CUARTO PASILLO, PISO LOSETA, BARRA DE AZULEJO, CORTINAS (INACTIVO) 21M2</t>
  </si>
  <si>
    <t>PASILLO QUE DESEMBOCA EN CALLE BELLAS ARTES, PISO LOSETA, CORTINAS 11.4M2</t>
  </si>
  <si>
    <t>PASILLO QUE DESEMBOCA EN CALLE BELLAS ARTES, PISO LOSETA, CORTINAS 5M2</t>
  </si>
  <si>
    <t xml:space="preserve">VERONICA MARTINEZ PEÑA </t>
  </si>
  <si>
    <t>ARTICULOS ACCESORIOS PARA BEBE</t>
  </si>
  <si>
    <t>TELEFONIA CELULAR Y JUGUETERIA</t>
  </si>
  <si>
    <t>ANTOJITOS MEXICANOS, REFRESCOS, COMIDAS, PANCITA Y REFRESCOS</t>
  </si>
  <si>
    <t>SALIDA ORIENTE TECHO DE CONCRETO, PISO, CORTINAS AMBOS LADOS 10M2</t>
  </si>
  <si>
    <t>LADO ORIENTE TECO DE CONCRETO, PLANCHA, CORTINA DE FRENTE 10M2</t>
  </si>
  <si>
    <t>LADO  ORIENTE TECHO DE CONCRETO Y PLANCHA CORTINA DE FRENTE 10M2</t>
  </si>
  <si>
    <t>LADO ORIENTE TECO DE CONCRETO, PLANCHA, SIN CORTINA 10M2</t>
  </si>
  <si>
    <t>LADO ORIENTE JUNTO A LA ENTRADA, SIN TECHO, DOS CORTINAS Y PLANCHA 9M2</t>
  </si>
  <si>
    <t>LADO ORIENTE JUNTO A LA ENTRADA LADO DERECHO, PISO,UN CANCEL A LADO Y PLANCHA 10M2</t>
  </si>
  <si>
    <t>LADO ORIENTE, PISO AZULEJO Y PLANCHA 10M2</t>
  </si>
  <si>
    <t>LADO ORIENTE, PISO, PLANCHA, CORTINA DE FRENTE 8M2</t>
  </si>
  <si>
    <t>LADO ORIENTE TECHO DE BOVEDA, CORTINA DE FRENTE Y AL COSTADO CANCEL, PLANCHA PISO DE AZULEJO 9M2</t>
  </si>
  <si>
    <t>RODOLFO GARCIA BECERRIL</t>
  </si>
  <si>
    <t>LADO ORIENTE, TECHO LAMINA DE FIERRO, PLANCHA Y PISO 8M2</t>
  </si>
  <si>
    <t>CREMERIA, SALCHICHONERIA, SEMILLAS Y ABARROTES</t>
  </si>
  <si>
    <t>LADO NORTE TECHO DE CONCCRETO PISO DE AZULEJO CORTINA DE FRENTE 13M2</t>
  </si>
  <si>
    <t>CREMERIA, SALCHICHONERIA, ABARROTES Y HUEVO</t>
  </si>
  <si>
    <t>LADO NORTE TECHO LOSA, PISO AZULEJO, CORTINAS 13M2</t>
  </si>
  <si>
    <t>LADO NORTE, TECHO DE LOSA, PISO DE AZULEJO, CORTINA DE FRENTE 16M2</t>
  </si>
  <si>
    <t>LADO NORTE TECHO DE LOZA, PISO DE AZULEJO, CORTINAS DE FRENTE 12M2</t>
  </si>
  <si>
    <t>JORGE AYALA BARCENAS</t>
  </si>
  <si>
    <t>ABARROTES, SEMILLAS, MATERIAS PRIMAS, DULCES Y CIGARROS</t>
  </si>
  <si>
    <t>ANTOJITOS, COMIDAS Y REFRESCOS</t>
  </si>
  <si>
    <t>LADO NORTE CON SALIDA AL PONIENTE, TECHO DE CONCRETO, PISO DE AZULEJO, CORTINA DE FRENTE REJA AL COSTADO 19M2</t>
  </si>
  <si>
    <t>LADO PONIENTE, 2 CORTINAS, TECHA DE LAMINA DE FIERRO, PLANCHA 9M2</t>
  </si>
  <si>
    <t>CARLOS GARCIA FLORES</t>
  </si>
  <si>
    <t>LADO ORIENTE, TECHO DE LAMINA, PISO, PLANCHA, CORTINA DE FRENTE 9M2</t>
  </si>
  <si>
    <t>LADO ORIENTE, PISO  PLANCHA 8M2</t>
  </si>
  <si>
    <t>LADO ORIENTE, TECHO DE LAMINA, PISO, CORTINA DE FRENTE 8M2</t>
  </si>
  <si>
    <t>LADO ORIENTE, TECHO DE LAMINA, PISO DE AZULEJO, CORTINAS DE FRENTE 11M2</t>
  </si>
  <si>
    <t>LADO ORIENTE, TECHO DE CONCRETO, 3 CORTINAS, UNA HACIA LA CALLE FALTAFF Y 2 EN EL INTERIOR DEL MERCADO, PISO DE AZULEJO 9M2</t>
  </si>
  <si>
    <t>LADO ORIENTE, TECHO DE CONCRETO, PISO 9M2</t>
  </si>
  <si>
    <t>JORGE GONZALEZ CABALLERO</t>
  </si>
  <si>
    <t>LADO ORIENTE, TECHO DE CONCRETO, PISO DE LOSETA, CORTINAD E FRENTE 8M2</t>
  </si>
  <si>
    <t>LADO SUR, PISO DE AZULEJO, CORTINA 8M2</t>
  </si>
  <si>
    <t>JARCERIA, NOVEDADES, LOZA, PLASTICOS Y CRISTALERIA</t>
  </si>
  <si>
    <t>LADO SUR TECHO DE TAPANGO DE MADERA, PISO Y 2 CORTINAS 12M2</t>
  </si>
  <si>
    <t>LADO SUR, TECHO DE TAPANCO DE MADERA, 2 CANCELES, UNA CORTINA POR FUERA DE LA CALLE 9M2</t>
  </si>
  <si>
    <t>LADO SUR, TECHO DE CONCRETO CON BODEGA HACIA EL MISMO, PISO DE AZULEJO, CORTINAS POR DENTRO DEL MERCADO 9M2</t>
  </si>
  <si>
    <t>LADO SUR, TECHO DE CONCRETO CON BODEGA HACIA EL MISMO, PISO DE AZULEJO, CORTINAS POR DENTRO DEL MERCADO 11M2</t>
  </si>
  <si>
    <t>LADO SUR Y ORIENTE, TECHO DE CONCRETO, 3 CORTINAS, 2 POR DENTRO, UNO POR FUERA, PLANCHA Y PISO DE AZULEJO 20M2</t>
  </si>
  <si>
    <t>ROPA HECHA EN GENERAL Y ARTICULOS PARA DEPORTES</t>
  </si>
  <si>
    <t>LADO SUR ORIENTE, TECHO DE CONCRETO CON BODEGA HACIA EL MISMO, PISO DE AZULEJO, CANCELES AMBOS LADOS 9M2</t>
  </si>
  <si>
    <t>LADO SUR ORIENTE, TECHO DE CONCRETO CON BODEGA HACIA EL MISMO, PISO DE AZULEJO, UNA CORTINA Y CANCEL 9M2</t>
  </si>
  <si>
    <t>SURORIENTE, PISO, PLANCHA, TECHO DE LAMINA, CANCELES AMBOS LADOS 8M2</t>
  </si>
  <si>
    <t>NORORIENTE, TERCHO DE LAMINA, PISO, PLANCHA Y CORTINA AMBOS LADOS 11M2</t>
  </si>
  <si>
    <t>NORORIENTE, PLACHA Y PISO 8M2</t>
  </si>
  <si>
    <t>SURORIENTE, PLANCHA, PISO, CORTINAS AMBOS LADOS 9M2</t>
  </si>
  <si>
    <t>NORORIENTE, PISO, CANCELES AMBOS LADOS 8M2</t>
  </si>
  <si>
    <t>SURORIENTE, PLANCHA, PISO, CORTINAS DE MALLA 9M2</t>
  </si>
  <si>
    <t>NORORIENTE, PISO, CORTINA DE MALLA 9M2</t>
  </si>
  <si>
    <t>NORMPONIENTE, TECHO DE LAMINA, CANCEL Y CORTINA 11M2</t>
  </si>
  <si>
    <t>REGALOS Y MANUALIDADES</t>
  </si>
  <si>
    <t>SUR PONIENTE, TECHO DE LAMINA, PISO, CANCEL Y CORTINAS11M2</t>
  </si>
  <si>
    <t>NORPONIENTE, TECHO DE LAMINA, PLANCHA, PISO CANCELES POR AMBOS LADOS 8M2</t>
  </si>
  <si>
    <t>SUR PONIENTE, TECHO DE LAMINA, PISO, CANCELES AMBOS LADOS 8M2</t>
  </si>
  <si>
    <t>NORPONIENTE, TECHO DE CONCRETO, PISO 8M2</t>
  </si>
  <si>
    <t>SURPONIENTE, TECHO DE LAMINA, PISO, PLANCHA Y CORTINAS AMBOS LADOS 8M2</t>
  </si>
  <si>
    <t>NORMPONIENTE, TECHO DE LAMINA, PISO Y CORTINAS DE AMBOS LADOS 8M2</t>
  </si>
  <si>
    <t>ARTICULOS PARA REGALOS Y TALABARTERIA</t>
  </si>
  <si>
    <t>SUR PONIENTE, ECHO DE LAMINA,, PLANCHA, PISO, CORTINA Y CANCEL 8M2</t>
  </si>
  <si>
    <t>NORPONIENTE, EHO DE LAMINA, PLANCHA, PISO, CANCELES POR AMBOS LADDOS 8M2</t>
  </si>
  <si>
    <t>SURPONIENTE, ECHO DE LAMINA, PISO, PLANCHA, CANCEL Y CORTINA 8M2</t>
  </si>
  <si>
    <t>SURORIENTE, TECHO DE LAMINAS, PISO, CORTINAS POR AMBOS LADOS 8M2</t>
  </si>
  <si>
    <t>NORIENTE, TECHO DE LAMINA, PISO, CORTINA AMBOS LADOS 8M2</t>
  </si>
  <si>
    <t>SURORIENTE, TECHO DE LAMINA, PISO Y CORTINAS AMBOS LADOS 10M2</t>
  </si>
  <si>
    <t>NORORIENTE, TECHO DE LAMINA, PISO Y CORTINAS DE AMBOS LADOS 8M2</t>
  </si>
  <si>
    <t>SUORIENTE, TECHO DE CONCRETO, BODEGA HACIA ARRIBA, PISO DE AZULEJO 11M2</t>
  </si>
  <si>
    <t>NORORIENTE, PISO Y PLANCHA 8M2</t>
  </si>
  <si>
    <t>SUORIENTE, PLANCHA Y PISO 11M2</t>
  </si>
  <si>
    <t>NORORIENTE, TECHO DE LAMINA, PISO CANCEL Y CORTINA 10M2</t>
  </si>
  <si>
    <t>NORPONIENTE, PLANCHA Y PISO 8M2</t>
  </si>
  <si>
    <t>SURPONIENTE, PISO Y PLANCHA 11M2</t>
  </si>
  <si>
    <t>YOLANDA GALICIA CRUZ</t>
  </si>
  <si>
    <t>NORPONIENTE, PISO Y PLANCHA 8M2</t>
  </si>
  <si>
    <t>PALETERIA, AGUAS FRSCAS, COKTEL DE FRUTAS Y NIEVES</t>
  </si>
  <si>
    <t>SURPONIENTE, ECHO DE CONCRETO, BODEGA HACIA ARRIBA, PISO DE AZULEJO 11M2</t>
  </si>
  <si>
    <t>JUGOS, LICUADOS, COCKTEL DE FRUTAS, YOGURT PREPARADO, POSTRES Y PASTELITOS</t>
  </si>
  <si>
    <t>SURPONIENTE, ECHO DE CONCRETO, BODEGA HACIA ARRIBA,  PLANCHA, PISO DE AZULEJO 9M2</t>
  </si>
  <si>
    <t>TORTAS, HAMBURGUESAS Y REFRESCOS</t>
  </si>
  <si>
    <t>SURPONIENTE, PLANCHA PISO 8M2</t>
  </si>
  <si>
    <t>NORPONIENTE, TECHO DE LAMINAS, PLANCHA, CORTINAS AMBOS LADOS 8M2</t>
  </si>
  <si>
    <t>SURPONIENTE, TECHO DE LAMINA, PLANCHA, CORTINAS AMBOS LADOS 8M2</t>
  </si>
  <si>
    <t>SURORIENTE, PLANCHA, PISO 8M2</t>
  </si>
  <si>
    <t>JUGOS, LICUADOS, COCTEL DE FRUTAS, YOGURT Y PASTELES</t>
  </si>
  <si>
    <t>NORORIENTE, PLANCHA Y PISO 8M2</t>
  </si>
  <si>
    <t>MARISCOS, CALDOS DE CAMARON Y DE PESCADO Y PESCADO FRITO</t>
  </si>
  <si>
    <t>SURORIENTE, PLANCHA Y PISO 8M2</t>
  </si>
  <si>
    <t>NORORIENTE, TECHO DE CONCRETO, PISO Y PLANCHA 8M2</t>
  </si>
  <si>
    <t>SUR ORIENTE, TECHO DE LAMINA, PISO, CANCELES DE AMBOS LADOS 8M2</t>
  </si>
  <si>
    <t>TELAS Y MERCERIA</t>
  </si>
  <si>
    <t>NORORIENTE, PLANCHA, PISO, CANCELES DE MALLA 8M2</t>
  </si>
  <si>
    <t>CARNITAS Y TACOS DE CARNITAS</t>
  </si>
  <si>
    <t>SUR ORIENTE, PISO Y PLANCHA 9M2</t>
  </si>
  <si>
    <t>COSMETICOS, FANTASIA, BOLSAS, MONEDEROS Y CINTURONES</t>
  </si>
  <si>
    <t>NORORIENTE, TECHO DE LAMINA, PLANCHA Y PISO, CORTINAS DE AMBOS LADOS 8M2</t>
  </si>
  <si>
    <t>MARCELINA ARANDA GONZALEZ</t>
  </si>
  <si>
    <t>SURORIENTE, PISO, PLANCHA Y CORTINAS DE AMBOS LADOS 7M2</t>
  </si>
  <si>
    <t>NORORIENTE, PISO, PLANCHA, CANCELES POR AMBOS LADOS 9M2</t>
  </si>
  <si>
    <t>NORPONIENTE, TECHO DE CONCRETO, PISO DE AZULEJO, CORTINAS DE AMBOS LADOS 8M2</t>
  </si>
  <si>
    <t>SURPONIENTE, PISO, PLANCHA Y CORTINAS DE AMBOS LADOS 8M2</t>
  </si>
  <si>
    <t>NORPONIENTE, TECHO DE LAMINA, PISO, PLANCHA Y CORTINAS DE AMBOS LADOS 10M2</t>
  </si>
  <si>
    <t>ARTICULOS DE ROPA EN GENERAL Y ARTICULOS DE ROPA PARA BEBE</t>
  </si>
  <si>
    <t>SURPONIENTE, TECHO DE LAMINA, PISO, CANCELES DE AMBOS LADOS 8M2</t>
  </si>
  <si>
    <t>NORPONIENTE, PISO PLANCHA, CORTINAS DE AMBOS LADOS 8M2</t>
  </si>
  <si>
    <t>SURPONIENTE, PLANCHA, CORTINAS DE AMBOS LADOS 8M2</t>
  </si>
  <si>
    <t>NORPONIENTE, TECHO DE LAMINAS DE PLASTICO, PLANCHA, PISO Y CORTINAS AMBOS LADOS 8M2</t>
  </si>
  <si>
    <t>OSTIONERIA, CALDO DE CAMARON Y REFRESCO</t>
  </si>
  <si>
    <t>JOYERIA, RELOJERIA Y PRODUCTOS PARA BELLEZA</t>
  </si>
  <si>
    <t>NORPONIENTE, TECHOS DE LAMINA, PISO DE AZULEJO, CORTINAS DE AMBOS LADOS 9M2</t>
  </si>
  <si>
    <t>RAMIRO MONTERO ARROYO</t>
  </si>
  <si>
    <t>POSTRES, TAMALES Y ATOLE</t>
  </si>
  <si>
    <t>SURPONIENTE, TECHO DE LAMINA DE PLASTICO, PLANCHA, PISO DE MOSAICO Y CORTINAS DE AMBOS LADOS 10M2</t>
  </si>
  <si>
    <t>HERBOLARIA, FORRAJES, SEMILLAS Y PRODUCTOS NATURISTAS</t>
  </si>
  <si>
    <t>PONIENTE, TECHO DE CONCRETO Y CORTINA DE FRENTE 10M2</t>
  </si>
  <si>
    <t>LADO PONIENTE, TECHO DE CONCRETO, PISO Y CORTINA 9M2</t>
  </si>
  <si>
    <t>DERIVADOS DE PAPEL, TABAQUERIA, CERAMICA Y REGALOS</t>
  </si>
  <si>
    <t>SURPONIENTE, TECHO DE CONCRETO, PISO DE AZULEJO, PLANCHA Y CORTINA 9M2</t>
  </si>
  <si>
    <t>SUR, TECHO DE CONCRETO, PISO DE AZULEJO, UNA CORTINA 9M2</t>
  </si>
  <si>
    <t>LUCIA CRUZ YESCA</t>
  </si>
  <si>
    <t>TECHO DE LAMINA Y CORTINA UBICADO EN LA ESQUINA NORESTE ENTRNDO POR LA CALLE DE TIBURON 8M2</t>
  </si>
  <si>
    <t>ODILON PALACIOS FLORES</t>
  </si>
  <si>
    <t>IVONNE MARTINEZ DURAN</t>
  </si>
  <si>
    <t>TECHO DE ALAMBADO CON CORINA UBICADO EN LA ESQUINA NORESTE ENTRANDO POR LA CALLE DE TIBURON 9M2</t>
  </si>
  <si>
    <t>GUADALUPE ORTIZ MEDINA</t>
  </si>
  <si>
    <t>TECHO DE LAMINA CON CORTINA UBICADO EN LA PARED OESTE ENTRANDO POR LA CALLE DE TIBURON 9M2</t>
  </si>
  <si>
    <t>ORALIA ORTIZ MEDINA</t>
  </si>
  <si>
    <t>TECHO DE LAMINA CON CORTINA UBICADO EN LA PARED OESTE ENTRANDO POR LA CALLE DE TIBURON 10M2</t>
  </si>
  <si>
    <t>TECHO DE LAMINA CON CORTINA UBICADO EN LA ESQUINA SUROESTE ENTRANDO POR LA CALLE DE TIBURON 9M2</t>
  </si>
  <si>
    <t>MARIA DEL SOCORRO ROSALES AVILA</t>
  </si>
  <si>
    <t>TECHO DE LAMINA DE ASBESTO Y CORTINA UBICADO EN LA ESQUINA SUROESTE ENTRANDO POR LA CALLE DE TIBURON 15M2</t>
  </si>
  <si>
    <t>TECHO DE LAMINA CON CORTINA UBICADO EN LA ESQUINA SUROESTE ENTRANDO POR LA CALLE DE TIBURON 13M2</t>
  </si>
  <si>
    <t>SILVIA ROSAS ESPINOZA</t>
  </si>
  <si>
    <t>TLAPALERIA Y PLOMERIA</t>
  </si>
  <si>
    <t>TECHO DE LAMINA DE ASBESTO Y CORTINA UBICADO EN LA ESQUINA SUROESTE ENTRANDO POR LA CALLE DE TIBURON 20M2</t>
  </si>
  <si>
    <t>ANA LUISA ROJAS ROSAS</t>
  </si>
  <si>
    <t>TECHO DE LAMINA DE ASBESTO Y CORTINA UBICADO EN LA ESQUINA SURENTRANDO POR LA CALLE DE TIBURON 7M2</t>
  </si>
  <si>
    <t>FLORES, ARREGLOS Y PLANTAS NATURALES</t>
  </si>
  <si>
    <t>PEDRO FLORES SANTIAGO</t>
  </si>
  <si>
    <t>YENNY CASTELLANOS FLORES</t>
  </si>
  <si>
    <t>TECHO DE LAMINA DE PLASTICO Y CORTINA UBICADO EN LA PARED SUR ENTRANDO POR LA CALLE DE TIBURON 7M2</t>
  </si>
  <si>
    <t>JOYERIA DE FANTASIA Y REGALOS</t>
  </si>
  <si>
    <t>IRMA SANCHEZ ARRELLANO</t>
  </si>
  <si>
    <t>TAYDE LOPEZ GARCIA</t>
  </si>
  <si>
    <t>TECHO DE LAMINA DE ASBESTO Y CORTINA UBICADO EN LA PARED SUR ENTRANDO POR LA CALLE DE TIBURON 7M2</t>
  </si>
  <si>
    <t>PERFUMERIA, JOYERIA DE FANTASIA Y PAÑALES DESECHABLES</t>
  </si>
  <si>
    <t>PESCADO FRESCO, PESCADO FRITO Y MARISCOS</t>
  </si>
  <si>
    <t>MARIA DEL SOCORRO ROMO PORCAYO</t>
  </si>
  <si>
    <t>MARIA DEL CARMEN DURAN DE LA CRUZ</t>
  </si>
  <si>
    <t>JESUS ENRIQUE SANDOVAL ROMO</t>
  </si>
  <si>
    <t>LOSA Y CORTINAS UBICADO EN LA PARED SUR ENTRANDO POR LA CALLE DE TIBURON 7M2</t>
  </si>
  <si>
    <t>MARIA TERESA SERRATO IRIARTE</t>
  </si>
  <si>
    <t>TECHO DE LAMINA DE ASBESTO SIN CORTINA UBICADO EN LA PARED SUR ENTRANDO POR LA CALLE DE TIBURON 9M2</t>
  </si>
  <si>
    <t>MARICELA BARRON RAMIREZ</t>
  </si>
  <si>
    <t>TECHO DE LAMINA DE ASBESTO SIN CORTINA UBICADO EN LA PARED SUR ENTRANDO POR LA CALLE DE TIBURON 8M2</t>
  </si>
  <si>
    <t xml:space="preserve">MACARIA IRIARTE LEON </t>
  </si>
  <si>
    <t>JORGE ARMANDO SANCHEZ RAMIREZ</t>
  </si>
  <si>
    <t>TECHO DE LOSA Y CORTINA HUBICADO EN LA PARED ESTE ENTRANDO POR LA CALLE DE TIBURON 9M2</t>
  </si>
  <si>
    <t>JUGUETERIA Y PAPELERIA</t>
  </si>
  <si>
    <t>TECHO DE LAMINA DE ASBESTO Y CORTINA UBICADO EN LA PARED ESTE ENTRANDO POR LA CALLE DE TIBURON 8M2</t>
  </si>
  <si>
    <t xml:space="preserve">ENEDINA ALARCON NUÑEZ </t>
  </si>
  <si>
    <t xml:space="preserve">MARIA DE JESUS CASTRO NARES </t>
  </si>
  <si>
    <t>TECHO DE LAMINA DE ASBESTO Y CORTINA UBICADO EN LA PARED ESTE ENTRANDO POR LA CALLE DE TIBURON 7M2</t>
  </si>
  <si>
    <t>TECHO DE LAMINA  DE ASBESTO Y CORTINA UBICADO EN LA ESQUINA NORESTE ENTRANDO POR LA CALLE TIBURON 11M2</t>
  </si>
  <si>
    <t xml:space="preserve">JOSE LUIS SUAREZ RAMIREZ </t>
  </si>
  <si>
    <t>CHILES SECOS, MOLE EN PASTA, ABARROTES, SEMILLAS, CREMERIA Y SALCHICHONERIA</t>
  </si>
  <si>
    <t xml:space="preserve">ROSA MESA RETANA </t>
  </si>
  <si>
    <t>TECHO DE LAMINA  DE ASBESTO Y CORTINA UBICADO EN LA ESQUINA NORESTE ENTRANDO POR LA CALLE TIBURON 13M2</t>
  </si>
  <si>
    <t xml:space="preserve">MARIA DOLORES NAREZ GARCIA </t>
  </si>
  <si>
    <t>TECHO DE LOSA Y CORTINA UBICADO EN LA ESQUINA NORESTE ENTRANDO POR LA CALLE DE TIBURON 8M2</t>
  </si>
  <si>
    <t>TECHO DE LOSA Y CORTINA UBICADO EN LA ESQUINA NORESTE ENTRANDO POR LA CALLE DE TIBURON 7M2</t>
  </si>
  <si>
    <t xml:space="preserve">MARIA JUANA CASTRO VERA </t>
  </si>
  <si>
    <t>TECHO DE LOSA Y CORTINA UBICADO EN LA PARED NORTE ENTRANDO POR LA CALLE DE TIBURON 8M2</t>
  </si>
  <si>
    <t xml:space="preserve">PAUL MORALES TENORIO </t>
  </si>
  <si>
    <t>TLAPALERIA Y PAPELERIA</t>
  </si>
  <si>
    <t xml:space="preserve">RODOLFO BAUTISTA CRUZ </t>
  </si>
  <si>
    <t>HULES, TELAS Y MERCERIA</t>
  </si>
  <si>
    <t>TECHO DE LOSA Y CORTINA UBICADO EN LA PARED NORTE ENTRANDO POR LA CALLE DE TIBURON 7M2</t>
  </si>
  <si>
    <t xml:space="preserve">JUANA BENITEZ BUENO </t>
  </si>
  <si>
    <t>ANTONIO TERRAZAS HERRERA</t>
  </si>
  <si>
    <t>NEVERIA, PALETERIA Y YOGURT PREPARADO</t>
  </si>
  <si>
    <t>NEVERRIA Y PALETERIA</t>
  </si>
  <si>
    <t xml:space="preserve">ADELA VEGA ROMERO </t>
  </si>
  <si>
    <t>TECHO DE LOSA Y CORTINA UBICADO EN LA PARED NORTE ENTRANDO POR LA CALLE DE TIBURON 9M2</t>
  </si>
  <si>
    <t>TOCINERIA, FRITURAS Y CARNICERIA</t>
  </si>
  <si>
    <t>TECHO DE LOSA Y CORTINA UBICADO EN LA PARED NORTE ENTRANDO POR LA CALLE DE TIBURON 5M2</t>
  </si>
  <si>
    <t>TECHO DE LOSA Y CORTINA UBICADO EN LA PARED NORTE ENTRANDO POR LA CALLE DE TIBURON 6M2</t>
  </si>
  <si>
    <t xml:space="preserve">JUANA GUTIERREZ EVANGELISTA </t>
  </si>
  <si>
    <t>REY ANTONIO GARCIA</t>
  </si>
  <si>
    <t>MATERIAS PRIMAS, MOLES EN PASTA,  ABARROTES, CHILES SECOS Y DULCES</t>
  </si>
  <si>
    <t>MARIA ISABEL MARTINEZ NUÑEZ</t>
  </si>
  <si>
    <t xml:space="preserve">PASCUALA REYES MENDOZA </t>
  </si>
  <si>
    <t xml:space="preserve">JULIO VARGAS </t>
  </si>
  <si>
    <t>TECHO DE LOSA Y CORTANA UBUCADO EN LOS LOCALES CENTRALES DE LA ESQUINA NORESTE ENTRANDO POR LA CALLE DE TIBURON 9M2</t>
  </si>
  <si>
    <t xml:space="preserve">FLORENTINO HERNANDEZ CABALLERO </t>
  </si>
  <si>
    <t>TECHO DE LAMINA DE PLASTICO Y CORTINA UBICADO EN LOS LOCALES CENTRALES DE LA ESQUINA NORESTE ENTRANDO POR LA CALLE DE TIBURON 7M2</t>
  </si>
  <si>
    <t>AMALIA MARTINEZ NUÑEZ</t>
  </si>
  <si>
    <t>TECHO DE LAMINA DE ASBESTO Y CORTINA UBICADO EN LOS LOCALES CENTRALES DE LA ESQUINA NOROESTE ENTRANDO POR LA CALLE DE TIBURON 7M2</t>
  </si>
  <si>
    <t>FRUTAS, LEGUMBRES Y FRUTA REBANADA</t>
  </si>
  <si>
    <t xml:space="preserve">ALICIA SANTIAGO ORTIZ </t>
  </si>
  <si>
    <t>TECHO DE LOSA Y CORTINA UBICADO EN LOS LOCALES CENTRALES DE LA ESQUINA NORESTE ENTRANDO POR LA CALLE DE TIBURON 7M2</t>
  </si>
  <si>
    <t xml:space="preserve">MARIA DEL CARMEN CARDOSO SUAREZ </t>
  </si>
  <si>
    <t>TECHO DE LAMINA DE PLASTICO Y CORTINA UBICADO EN LOS LOCALES CENTRALES DE LA ESQUINA NORESTE ENTRANDO POR LA CALLE DE TIBURON 8M2</t>
  </si>
  <si>
    <t xml:space="preserve">MARIA CRISTINA TREJO TORRES </t>
  </si>
  <si>
    <t>JUGOS, LICUADOS, ESQUIMOS Y YOGURT</t>
  </si>
  <si>
    <t xml:space="preserve">BENJAMIN GONZALEZ TREJO </t>
  </si>
  <si>
    <t xml:space="preserve">MARIA TERESA GUTIERREZ ZEA </t>
  </si>
  <si>
    <t>MARIA TERESA GUTIERREZ ZEA</t>
  </si>
  <si>
    <t>SIN TECHO Y CORTINA UBICADO EN LOS LOCALES CENTRALES DE LA ESQUINA NORESTE ENTRANDO POR LA CALLE TIBURON 7M2</t>
  </si>
  <si>
    <t>TECHO DE LAMINA DE ACERO Y CORTINA UBICADO EN LOS LOCALES CENTRALES NORESTE ENTRANDO POR LA CALLE DE TIBURON 30M2</t>
  </si>
  <si>
    <t>TECHO DE LAMINA DE ASBESTO Y CORTINA UBICADO EN LOS LOALES CENTRALES DE LA ESQUINA NORESTE ENTRANDO POR LA CALLE TIBURON 7M2</t>
  </si>
  <si>
    <t xml:space="preserve">PATRICIA JACINTO JACINTO </t>
  </si>
  <si>
    <t>TECHO DE LAMINA DE ASBESTO Y CORINA UBICADO EN LOS LOCALES CENTRALES DE LA ESQUINA NORESTE ENTRANDO POR LA CALLE TIBURON 7M2</t>
  </si>
  <si>
    <t>EDUARDO ANTONIO JARDINEZ AGUILAR</t>
  </si>
  <si>
    <t>TECHO DE LAMINA DE ASBESTO Y CORINA UBICADO EN LOS LOCALES CENTRALES DE LA ESQUINA NORESTE ENTRANDO POR LA CALLE TIBURON 8M2</t>
  </si>
  <si>
    <t xml:space="preserve">ENRIQUE VAZQUEZ GARRIDO </t>
  </si>
  <si>
    <t>TECHOD E LAMINA DE ASBESTO SIN CORTINA UBICADO EN LOS LOCALES CENTRALES DE LA ESQUINA NORESTE ENTRANDO POR LA CALLE TIBURON 8M2</t>
  </si>
  <si>
    <t xml:space="preserve">ARMANDO SANDOVAL LOPEZ </t>
  </si>
  <si>
    <t>TECHO DE LAMINA DE ASBESTO SIN CORTINA UBICADO EN LOS LOCALES CENTRALES DE LA ESQUINA NORESTE ENTRANDO POR LA CALLE TIBURON 8M2</t>
  </si>
  <si>
    <t xml:space="preserve">OFELIA PEREZ CRUZ </t>
  </si>
  <si>
    <t>TECHO DE LAMINA DE ASBESTO Y CORTINA UBICADO EN LOS LOCALES CENTRALES DE LA ESQUINA NOROESTE ENTRANDO POR LA CALLE DE TIBURON 8M2</t>
  </si>
  <si>
    <t>LOZA, PELTRE, BARRO Y CERAMICA</t>
  </si>
  <si>
    <t>PLANTAS, FLORES, HERBOLARIA, ARTESANIAS, RECUERDOS PARA XV AÑOS, BODAS, BAUTIZOS Y PRIMERA COMUNION</t>
  </si>
  <si>
    <t>SIN TECHO Y SIN CORTINA UBICADO EN LOS LOCALES CENTRALES DE LAS ESQUINA NORESTE ENTRANDO POR LA CALLE DE TIBURON 7M2</t>
  </si>
  <si>
    <t>FRUTAS Y LEGUMBRES, FRUTA REBANADA Y VENTA DE NOPALES Y SUS DERIVADOS</t>
  </si>
  <si>
    <t xml:space="preserve">JULIA MARIA CRUZ ROMERO </t>
  </si>
  <si>
    <t xml:space="preserve">JOSE MARIA ROSALES AVILA </t>
  </si>
  <si>
    <t>SIN TECHO Y SIN CORTINA UBICADO EN LOS LOCALES CENTRALES OESTE ENTRANDO POR LA CALLE TIBURON 8M2</t>
  </si>
  <si>
    <t>SIN TECHO Y SIN CORTINA UBICADO EN LOS LOCALES CENTRALES OESTE ENTRANDO POR LA CALLE TIBURON 7M2</t>
  </si>
  <si>
    <t>LIBRERÍA Y ARTICULOS CRISTIANOS</t>
  </si>
  <si>
    <t>TECHO DE LAMINA DE ACERO Y CORTINAS UBICADO EN LOS LOCALES CENTRALES OESTE ENTRANDO POR LA CALLE TIBURON 8M2</t>
  </si>
  <si>
    <t>TELAS, BLANCOS Y ROPA HECHA</t>
  </si>
  <si>
    <t xml:space="preserve">ANTONIO CRUZ CRUZ </t>
  </si>
  <si>
    <t xml:space="preserve">BERTHA SANDOVAL PEREZ </t>
  </si>
  <si>
    <t xml:space="preserve">MARIA DE LOS ANGELES SANDOVAL PEREZ </t>
  </si>
  <si>
    <t>TECHO DE LAMINA DE ASBESTO Y CORTINAS UBICADO EN LOS LOCALES CENTRALES ESTE ENTRANDO POR LA CALLE TIBURON 8M2</t>
  </si>
  <si>
    <t>CRISTALERIA Y PELTRE</t>
  </si>
  <si>
    <t xml:space="preserve">MARIA DEL CARMEN MARTINEZ DURAN </t>
  </si>
  <si>
    <t>JARCIERIA Y PLASTICOS PARA EL HOGAR</t>
  </si>
  <si>
    <t xml:space="preserve">JAVIER VARGAS SALINAS </t>
  </si>
  <si>
    <t xml:space="preserve">ERIKA GASPAR SEGURA </t>
  </si>
  <si>
    <t>TECHO DE LAMINA DE ASBESTO Y CORTINAS UBICADO EN LOS LOCALES CENTRALES ESTE ENTRANDO POR LA CALLE TIBURON 7M2</t>
  </si>
  <si>
    <t>DOLORES RODRIGUEZ LOPEZ</t>
  </si>
  <si>
    <t>TECHO DE LAMINA DE ASBESTO Y CORTINAS UBICADO EN LOS LOCALES CENTRALES ESTE ENTRANDO POR LA CALLE TIBURON 16M2</t>
  </si>
  <si>
    <t>CORSETERIA Y BONETERIA</t>
  </si>
  <si>
    <t xml:space="preserve">RAFAEL RICO RANGEL </t>
  </si>
  <si>
    <t>TECHO DE LAMINA DE PLASTICO Y CORTINAS UBICADO EN LOS LOCALES CENTRALES OESTE ENTRANDO POR LA CALLE TIBURON 9M2</t>
  </si>
  <si>
    <t>FELIPE MARTINEZ NUÑEZ</t>
  </si>
  <si>
    <t>SIN TECO Y CORTINAS UBUCADO EN LOS LOCALES CENTRALES OESTE ENTRANDO POR LA CALLE TIBURON 8M2</t>
  </si>
  <si>
    <t xml:space="preserve">MARIA DE LOURDES CRUZ RODRIGUEZ </t>
  </si>
  <si>
    <t>TECHO DE LAMINA DE ASBESTO Y CORTINAS UBICADO EN LOS LOCALES CENTRALES OESTE ENTRANDO POR LA CALLE TIBURON 7M2</t>
  </si>
  <si>
    <t xml:space="preserve">JESUS REYES GONZALEZ </t>
  </si>
  <si>
    <t xml:space="preserve">JUANA VAZQUEZ MENDOZA </t>
  </si>
  <si>
    <t>TABAQUERIA Y DULCERIA</t>
  </si>
  <si>
    <t>TECHO DE LAMINA DE PLASTICO Y CORTINAS UBICADO EN LOS LOCALES CENTRALES OESTE ENTRANDO POR LA CALLE TIBURON 8M2</t>
  </si>
  <si>
    <t xml:space="preserve">RUBEN VELAZQUEZ MENDOZA </t>
  </si>
  <si>
    <t>TECHO DE LAMINA DE PLASTICO Y CORTINAS UBICADO EN LOS LOCALES CENTRALES OESTE ENTRANDO POR LA CALLE TIBURON 7M2</t>
  </si>
  <si>
    <t xml:space="preserve">ROSA DURAN DE LA CRUZ </t>
  </si>
  <si>
    <t>TECHO DE LAMINA DE ASBESTO SIN CORTINAS Y CON PUERTA UBICADO EN LOS LOCALES CENTRALES ESTE ENTRANDO POR LA CALLE TIBURON 8M2</t>
  </si>
  <si>
    <t>TECHO DE LAMINA DE ASBESTO SIN CORTINA Y PUERTA UBICADO EN LOS LOCALES CENTRALES ESTE ENTRANDO POR LA CALLE TIBURON 16M2</t>
  </si>
  <si>
    <t>CHILES SECOS, MOLE EN PASTA, NOPALES Y SUS DERIVADOS Y SEMILLAS</t>
  </si>
  <si>
    <t>PRODUCTOS NATURISTAS ELABORADOS E HIERBAS MEDICINALES</t>
  </si>
  <si>
    <t>STEPHANY QUIROZ GONZALEZ</t>
  </si>
  <si>
    <t>TECHO DE LOSA Y CORTINA UBICADO EN LOS LOCALES CENTRALES DE LA ESQUINA SUROESTE ENTRANDO POR LA CALLE TIBURON 8M2</t>
  </si>
  <si>
    <t xml:space="preserve">JUANA ENRIQUETA RAMIREZ CHAVARRIA </t>
  </si>
  <si>
    <t>TECHO DE LAMINA DE PLASTICO Y CORTINAS UBICADO EN LOS LOCALES CENTRALES DE LA ESQUINA SUROESTE ENTRANDO POR LA CALLE DE TIBURON 6M2</t>
  </si>
  <si>
    <t>TECHO DE LAMINA DE PLASTICO Y CORTINAS UBICADO EN LOS LOCALES CENTALES DE LA ESQUINA SUROESTE ENTRANDO POR LA CALLE TIBURON 7M2</t>
  </si>
  <si>
    <t>MATERIAS PRIMAS, SALCHICHONERIA, ABARROTES Y CREMERIA</t>
  </si>
  <si>
    <t xml:space="preserve">PEDRO CORTES CAMPOS </t>
  </si>
  <si>
    <t>TECHO DE LAMINA DE ASBESTO Y CORTINAS UBICADO EN LOS LOCALES CENTRALES DE LA ESQUINA SUROESTE ENTRANDO POR LA CALLE TIBURON 7M2</t>
  </si>
  <si>
    <t>CAFETERIA, FRAPES Y REPOSTERIA</t>
  </si>
  <si>
    <t>CALZADO, ARTICULOS PARA DEPORTES, JUGUETES Y HULES DE PLASTICO</t>
  </si>
  <si>
    <t xml:space="preserve">MARCO ANTONIO GALICIA ALVARADO </t>
  </si>
  <si>
    <t>SIN TECHO CON PUERTA DE FIERRO UBICADO EN LOS LOCALES CENTRALES DE LA ESQUINA SORESTE ENTRANDO POR LA CALLE TIBURON 7M2</t>
  </si>
  <si>
    <t xml:space="preserve">ARACELI OLIVOS CRUZ </t>
  </si>
  <si>
    <t>FORRAJES, MATERIA PRIMAS Y DULCERIA</t>
  </si>
  <si>
    <t>TECHO DE LOSA Y CORTINAS UBICADO EN LSO LOCALES CENTRALES DE LA ESQUINA SURESTE ENTRANDO POR LA CALLE TIBURON 8M2</t>
  </si>
  <si>
    <t xml:space="preserve">LUIS GOMEZ RANGEL </t>
  </si>
  <si>
    <t xml:space="preserve">ANA HERENDY MORALES PINEDA </t>
  </si>
  <si>
    <t>BLANCOS EN GENERAL, SEDERIA Y MOCHILAS</t>
  </si>
  <si>
    <t>TECHO DE LAMINA DE PLASTICO Y CORTINAS UBICADO EN LOS LOCALES CENTRALES DE LA ESQUINA SUROESTE ENTRANDO POR LA CALLE DE TIBURON 9M2</t>
  </si>
  <si>
    <t xml:space="preserve">ANA MARIA PINEDA VELAZQUEZ </t>
  </si>
  <si>
    <t>TECHO DE LAMINA DE PLASTICO Y CORTINAS UBICADO EN LOS LOCALES CENTRALES DE LA ESQUINA SUROESTE ENTRANDO POR LA CALLE DE TIBURON 8M2</t>
  </si>
  <si>
    <t>TECHO DE LAMINAS DE ASBESTO Y CORTINAS UBICADO EN LOS LOCALES CENTALES DE LA ESQUINA SURESTE ENTRANDO POR LA CALLE TIBURON 8M2</t>
  </si>
  <si>
    <t xml:space="preserve">JOSE LUIS VELAZQUEZ DE LA ROSA </t>
  </si>
  <si>
    <t xml:space="preserve">POLLO </t>
  </si>
  <si>
    <t>ABARROTES, ESPECIES, MOLES EN PASTA, JARABE PARA AGUA, FRITURAS DE HARINA Y HOJAS PARA TAMAL</t>
  </si>
  <si>
    <t>ABARROTES, ESPECIES, MOLE EN PASTA, JARABE PARA AGUA, FRITURAS DE HARINA Y HOJAS PARA TAMAL</t>
  </si>
  <si>
    <t xml:space="preserve">LUCIO DELGADO HURTADO </t>
  </si>
  <si>
    <t>TECHO DE LAMINA DE ACERO Y CORTINAS UBICADO EN LOS LOCALES CENTRALES ESQUINA SURESTE ENTRANDO POR LA CALLE TIBURON 7M2</t>
  </si>
  <si>
    <t>TECHO DE LAMINA DE ACERO Y CORTINAS UBICADO EN LOS LOCALES CENTRALES ESQUINA SURESTE ENTRANDO POR LA CALLE TIBURON 6M2</t>
  </si>
  <si>
    <t xml:space="preserve">JOSE GONZALEZ VAZQUEZ GALICIA </t>
  </si>
  <si>
    <t>TECHO DE LAMINA  DE ASBESTO Y CORTINA UBICADO EN  LOS LOCALES CENTRALES DE LA ESQUINA SURESTE ENTRANDO POR LA CALLE TIBURON 8M2</t>
  </si>
  <si>
    <t xml:space="preserve">JESUS SANDOVAL PEREZ </t>
  </si>
  <si>
    <t>TECHO DE LAMINA DE PLASTICO Y CORTINAS UBICADO EN LOS LOCALES CENTALES DE LA ESQUINA SUROESTE ENTRANDO POR LA CALLE TIBURON 8M2</t>
  </si>
  <si>
    <t xml:space="preserve">OCTAVIO CESAR FLORES RUIZ </t>
  </si>
  <si>
    <t>TECHO DE LAMINA DE ASBESTO Y CORTINAS UBICADO EN LOS LOCALES CENTRALES DE LA ESQUINA SUROESTE ENTRANDO POR LA CALLE TIBURON 8M2</t>
  </si>
  <si>
    <t xml:space="preserve">JUANA ANDRADE AVILA </t>
  </si>
  <si>
    <t xml:space="preserve">MARIA DOLORES GOMEZ SAMUDIO </t>
  </si>
  <si>
    <t>SIN TECHO Y CORTINAS UBICADO EN LOS LOCALES CENTALES DE LA ESQUINA SUROESTE ENTRANDO POR LA CALLE TOBURON 8M2</t>
  </si>
  <si>
    <t>TECHO DE LAMINA DE ASBESTO Y CORTINAS UBICADO EN LOS LOCALES CENTALES DE  LA ESQUINA SUROESTE ENTRANDO POR LA CALLE TIBURON 7M2</t>
  </si>
  <si>
    <t xml:space="preserve">TOMASA CRUZ GONZALEZ </t>
  </si>
  <si>
    <t>TECHO DE LAMINA DE ASBESTO Y CORTINAS UBICADO EN LA ESQUINA NORESTE ENTRANDO POR LA CALLE TIBURON 10M2</t>
  </si>
  <si>
    <t>LAURA ANGELICA HIDALGO VELAZQUEZ</t>
  </si>
  <si>
    <t xml:space="preserve">SUPERFICIE 11m2, LOZA, CORTINA, PISO DE LOZETA, UBICADO EMILIANO ZAPATA ESQ. VICENTE GUERRERO </t>
  </si>
  <si>
    <t>SUPERFICIE 11M2, LOZA, CORTINA, PISO DE CEMENTO</t>
  </si>
  <si>
    <t>Superficie 12m2, loza, cortina, piso de cemento</t>
  </si>
  <si>
    <t>SILVIA LEONOR DE LA CRUZ  MADIN</t>
  </si>
  <si>
    <t>TOMAS RUIZ ROBLES</t>
  </si>
  <si>
    <t>Superficie 15m2, cortina, piso de cemento, loza</t>
  </si>
  <si>
    <t>Superficie 11m2, cortina, piso de cemento, loza</t>
  </si>
  <si>
    <t>JOSE VICTOR IBAÑEZ MEDINA</t>
  </si>
  <si>
    <t>OSCAR ARMANDO NARANJO GOMEZ</t>
  </si>
  <si>
    <t>JOSEFINA PEREZ GONZALEZ</t>
  </si>
  <si>
    <t>FRANCISCO MARTINEZ RODRIGUEZ</t>
  </si>
  <si>
    <t>ABARROTES, HUEVO, SEMILLAS, CHILES SECOS Y MOLES EN PASTA INACTIVO</t>
  </si>
  <si>
    <t>FRUTAS Y LEGUMBRES INACTIVO</t>
  </si>
  <si>
    <t>JUAN CARLOS OLIVOS ARENAS</t>
  </si>
  <si>
    <t>Superficie 8m2, piso de cemento, plancha de concreto y reja</t>
  </si>
  <si>
    <t>Superficie 7m2, piso de cemento, plancha de concreto y reja</t>
  </si>
  <si>
    <t>GLORIA CARDENAS VAZQUEZ</t>
  </si>
  <si>
    <t>VIVIANA CASOLES BALLEZA</t>
  </si>
  <si>
    <t>Superficie 8m2, plancha de concreto, piso de cemento y reja</t>
  </si>
  <si>
    <t>FLORES Y PLANTAS INACTIVO</t>
  </si>
  <si>
    <t>Superficie 4m2, reja, piso de cemento</t>
  </si>
  <si>
    <t>VISCERAS DE RES</t>
  </si>
  <si>
    <t xml:space="preserve">MARIA EUGENIA  ZAMORA ESPINOZA INACTIVO  </t>
  </si>
  <si>
    <t xml:space="preserve">MARIO RICARDO MUNGUIA PEREZ INACTIVO  </t>
  </si>
  <si>
    <t xml:space="preserve">JOSE ESPINOZA MARTINEZ INACTIVO  </t>
  </si>
  <si>
    <t>ISIDRO SANTILLAN BENAVIDES</t>
  </si>
  <si>
    <t>VISCERAS INACTIVO</t>
  </si>
  <si>
    <t>REPARACION DE CALZADO INACTIVO</t>
  </si>
  <si>
    <t>DISCOS, ARTICULOS DE PIEL Y PLASTICO INACTIVO</t>
  </si>
  <si>
    <t>RELOJERIA Y JOYERIA INACTIVO</t>
  </si>
  <si>
    <t xml:space="preserve">JOSE LUIS RESENDIZ JUAREZ INACTIVO  </t>
  </si>
  <si>
    <t>ARTICULOS DE BELLEZA INACTIVO</t>
  </si>
  <si>
    <t>PERFUMERIA Y REGALOS INACTIVO</t>
  </si>
  <si>
    <t>Superficie 9m2, piso de cento</t>
  </si>
  <si>
    <t>MATILDE LOPEZ AGUILAR INACTIVO</t>
  </si>
  <si>
    <t>ANDRES HERRERA OROSCO INACTIVO</t>
  </si>
  <si>
    <t>JORGE ALBERTO VALDEZ ZARATE INACTIVO</t>
  </si>
  <si>
    <t>EVANGELINA MATA ALVARADO INACTIVO</t>
  </si>
  <si>
    <t xml:space="preserve">IGNACIA QUINTERO VAZQUEZ INACTIVO  </t>
  </si>
  <si>
    <t>REPARACION DE CALZADO, CON VENTA DE ARTICULOS DE LIMPIEZA PARA EL CALZADO</t>
  </si>
  <si>
    <t xml:space="preserve">CIRILA VERA TELLEZ INACTIVO  </t>
  </si>
  <si>
    <t>SANDRA ILSE AGUILAR SOSA</t>
  </si>
  <si>
    <t>UBIDAO AL ESTE, LOZA, CORTINA, PISO DE CEMENTO, 5MTS, INACTIVO</t>
  </si>
  <si>
    <t>JULIA DE LA ROSA VILLANUEVA</t>
  </si>
  <si>
    <t>ROGELIO PULIDO ZEPEDA</t>
  </si>
  <si>
    <t>LUCINA PEÑA CHAVEZ</t>
  </si>
  <si>
    <t>CARNITAS CHICHARRON Y REFRESCOS</t>
  </si>
  <si>
    <t>MARGARITA JIMENEZ DEL AGUILA</t>
  </si>
  <si>
    <t>QUESADILLAS, TLACOYOS Y REFRESCOS</t>
  </si>
  <si>
    <t>MARIA DE JESUS MARTINEZ NORIA</t>
  </si>
  <si>
    <t>JUGOS, LICUADOS, TORTAS, AGUAS FRESCAS Y COCTELES DE FRUTA</t>
  </si>
  <si>
    <t>COMIDA Y ANTOJITOS MEXICANOS</t>
  </si>
  <si>
    <t>JARCIERIA, PLASTICOS, PELTRE, ALUMINIO Y CRISTALERIA</t>
  </si>
  <si>
    <t>HERIBERTA FLORES PADILLA</t>
  </si>
  <si>
    <t xml:space="preserve">CHILES SECOS Y MOLE EN PASTA  </t>
  </si>
  <si>
    <t>MARIA GUADALUPE PEREA CRUZ</t>
  </si>
  <si>
    <t>ROPA HECHA, BONETERIA Y MERCERIA</t>
  </si>
  <si>
    <t>MARIA GUADALUPE PEÑA NUÑEZ</t>
  </si>
  <si>
    <t>UBICADO AL SUR OESTE, CON LOZA, CORTINA,  PLACHA, PISO DE CEMENTO 7M2</t>
  </si>
  <si>
    <t>AMELIA IBAÑEZ CARMONA</t>
  </si>
  <si>
    <t>ESTANISLAO HELADIO VAZQUEZ PALACIOS</t>
  </si>
  <si>
    <t>TERESA MIRELLES MARTIENEZ</t>
  </si>
  <si>
    <t>ANDRES PEÑA POZOS</t>
  </si>
  <si>
    <t>TORTILLAS, TOSTADAS PARA POZOLE Y SUS DERIVADOS</t>
  </si>
  <si>
    <t>HORTENCIA PORRAS TORRES</t>
  </si>
  <si>
    <t>INACTIVO UBICADO AL ESTE, CON LOZA CORTINA,  PLACHA, PISO Y PAREDES DE AZULEJO, 10 MTS</t>
  </si>
  <si>
    <t>MARIA TERESA LEYTE LOZADA</t>
  </si>
  <si>
    <t>UBICADO AL ESTE, CON LOZA CORTINA,  PLACHA, PISO  DE CEMENTO, 7 MTS</t>
  </si>
  <si>
    <t>PAPELERIA Y JUGUETES</t>
  </si>
  <si>
    <t>INACTIVO UBICADO AL SUR OESTE, CON LOZA, CORTINA,  PLACHA, PISO DE CEMENTO, 7 MTS</t>
  </si>
  <si>
    <t>BONETRIA Y CORSETERIA</t>
  </si>
  <si>
    <t>PASCUALA LUCHO CAGAL</t>
  </si>
  <si>
    <t>DISFRACES, JUGUETERIA Y REGALOS</t>
  </si>
  <si>
    <t>Gabriela Medina Varela</t>
  </si>
  <si>
    <t>Verduras, Frutas y Legumbres</t>
  </si>
  <si>
    <t>MARTHA TRINIDAD VILLA</t>
  </si>
  <si>
    <t>AUDELIA BARRON HERNANDEZ</t>
  </si>
  <si>
    <t>VENTA DE ARTICULOS FOTOGRAFICOS, TELEFONIA CELULAR Y ELECTRONICOS</t>
  </si>
  <si>
    <t>MARIA LILIA RAMOS VALENCIA</t>
  </si>
  <si>
    <t xml:space="preserve">FRUTAS, LEGUMBRES, FLORES NATURALES, ADORNOS FLORALES Y FESTON                                </t>
  </si>
  <si>
    <t>KARLA FABIOLA LOPEZ RODRIGUEZ</t>
  </si>
  <si>
    <t>TACOS, TORTAS Y ANTOJITOS</t>
  </si>
  <si>
    <t>OLEGARIO FUENTES GONZALEZ</t>
  </si>
  <si>
    <t>MOCHILAS, PETACAS Y BOLSAS, ARTICULOS DEPORTIVOS Y DE PLAYA, JUGUETERIA, FRAGANCIAS, RELOJERIA, JOYERIA, ORFEBRERIA Y SIMILARES</t>
  </si>
  <si>
    <t>PLANTAS DE ORNATO, CRISTALERIA, ALFARERIA Y LOZA</t>
  </si>
  <si>
    <t>Margarita Micaela Salgado Cano</t>
  </si>
  <si>
    <t>Dulces Tradicionales, Galletas y Materias Primas</t>
  </si>
  <si>
    <t>RUTH MARTINEZ VAZQUEZ</t>
  </si>
  <si>
    <t>MOLES Y CHILES SECOS</t>
  </si>
  <si>
    <t>ARTICULOS DE HIGIENE PERSONAL A GRANEL, ZAPATERÍA Y REGALOS</t>
  </si>
  <si>
    <t>PRODUCTOS DE LIMPIEZA A GRANEL</t>
  </si>
  <si>
    <t>ZAPATERÍA, TALABARTERÍA Y FRAGANCIAS</t>
  </si>
  <si>
    <t>Luz María Zayas López</t>
  </si>
  <si>
    <t>Jose Luis Morales Chavez</t>
  </si>
  <si>
    <t>Laura Burguete Torreblanca</t>
  </si>
  <si>
    <t>MERCERÍA, CEDERÍA, TELAS Y BLANCOS</t>
  </si>
  <si>
    <t>REGINA ROMERO VAZQUEZ</t>
  </si>
  <si>
    <t>13240</t>
  </si>
  <si>
    <t>ADRIANA BELEN VELÁZQUEZ GOMEZ</t>
  </si>
  <si>
    <t>Francisco Castellanos Hernández</t>
  </si>
  <si>
    <t>ARMANDO GONZALEZ SERRALDE</t>
  </si>
  <si>
    <t>MIGUEL ANGEL CHALCHI AVENDAÑO</t>
  </si>
  <si>
    <t>DANIEL CAUDILLO CORTES</t>
  </si>
  <si>
    <t>CREMERÍA, ABARROTES, SALCHICHNERÍA Y HUEVO</t>
  </si>
  <si>
    <t>SUPERFICIE 11 M2, PAREDES DE CONCRETO Y PISO DE LOSETA</t>
  </si>
  <si>
    <t>SUPERFICIE 11 M2, PAREDES DE CONCRETO, PISO DE LOSETA Y CORTINA</t>
  </si>
  <si>
    <t>ODILON MÉNDEZ HERNÁNDEZ</t>
  </si>
  <si>
    <t>REGALOS, JARCIERIA Y PLASTICOS</t>
  </si>
  <si>
    <t>MIGUEL ANGEL CRUZ ALFARO</t>
  </si>
  <si>
    <t>POLLO PARTIDO, CARNERO, CONEJO Y AVES EN GENERAL</t>
  </si>
  <si>
    <t>SUPERFICIE 12 M2, PAREDES DE CONCRETO, PISO LOSETA Y PLANCHA DE CONCRETO</t>
  </si>
  <si>
    <t>BRENDA AIDE GALICIA DE LOS SANTOS</t>
  </si>
  <si>
    <t>CREMERIA, SALCHICHONERIA, ABARROTES, HUEVO Y REFRESCOS EN ENVASE DESECHABLE</t>
  </si>
  <si>
    <t>MIREYA ROSAS CALZADA</t>
  </si>
  <si>
    <t>ARTICULOS DE BELLEZA</t>
  </si>
  <si>
    <t>NICOLAS GALINDO GONZALEZ</t>
  </si>
  <si>
    <t>SUPERFICIE 09 M2, PAREDES DE CONCRETO, PISO DE LOSETA Y CORTINA</t>
  </si>
  <si>
    <t>ENRIQUE BARDALES ROMERO</t>
  </si>
  <si>
    <t>CERRAJERÍA Y PLOMERÍA</t>
  </si>
  <si>
    <t>SUPERFICIE 12 M2, PAREDES DE CONCRETO, PISO LOSETA Y CORTINA</t>
  </si>
  <si>
    <t>JUAN CARLOS GARCÍA HAMPARZUMIAN</t>
  </si>
  <si>
    <t>PALETERÍA, NEVERÍA Y AGUAS FRESCAS</t>
  </si>
  <si>
    <t>REGALOS, CRISTALERÍA Y BONETERÍA</t>
  </si>
  <si>
    <t>HÉCTOR LÓPEZ GUTIÉRREZ</t>
  </si>
  <si>
    <t>CRISTALERÍA, ARTÍCULOS PARA EL HOGAR Y JARCIERÍA</t>
  </si>
  <si>
    <t>DIANA SARA HI MARTÍNEZ CORTES</t>
  </si>
  <si>
    <t>DULCES CIGARROS Y MATERIAS PRIMAS</t>
  </si>
  <si>
    <t>CARLOS ENRIQUE MORALES SEDANO</t>
  </si>
  <si>
    <t>CAFETERÍA Y REPOSTERÍA</t>
  </si>
  <si>
    <t>URIEL MÉNDEZ LÓPEZ</t>
  </si>
  <si>
    <t>SUPERFICIE 11 M2, PAREDES DE CONCRETO, PISO DE LOSETA Y PLANCHA DE CONCRETO</t>
  </si>
  <si>
    <t>TALABARTERÍA, SOMBREROS DE PALMA, ARTESANÍAS Y CURIOSIDADES</t>
  </si>
  <si>
    <t>JOSÉ FLORES FLORES</t>
  </si>
  <si>
    <t>PANADERÍA, ANTOJITOS MEXICANOS</t>
  </si>
  <si>
    <t>MARCELA LÓPEZ PÉREZ</t>
  </si>
  <si>
    <t>MARÍA CONCEPCIÓN TORRES MORADO</t>
  </si>
  <si>
    <t>JARCIERÍA, PLASTICOS Y REGALOS</t>
  </si>
  <si>
    <t>MARÍA TERESA CRUZ ALFARO</t>
  </si>
  <si>
    <t>SEMILLAS, FORRAJES Y PRODUCTOS NATURISTAS</t>
  </si>
  <si>
    <t>PAPELERÍA Y LIBRERÍA</t>
  </si>
  <si>
    <t>MARÍA DE LA PAZ GUTIÉRREZ HERNÁNDEZ</t>
  </si>
  <si>
    <t>GENOVEVA NERI MORALES</t>
  </si>
  <si>
    <t>ROPA HECHA, BONETERÍA, CORSETERÍA Y MEDIAS</t>
  </si>
  <si>
    <t>SEMILLAS, CHILES SECOS, LACTEOS Y SUS DERIVADOS</t>
  </si>
  <si>
    <t>PAULINA MARTÍNEZ CORTES</t>
  </si>
  <si>
    <t>ERASMO DURÁN MENDOZA</t>
  </si>
  <si>
    <t>ABARROTES, SEMILLAS, HUEVO, CREMERÍA, SALCHICHONERÍA Y REFRESCOS EMBOTELLADOS</t>
  </si>
  <si>
    <t>CARNICERÍA Y TOCINERÍA</t>
  </si>
  <si>
    <t>JESÚS PADILLA LÓPEZ</t>
  </si>
  <si>
    <t>SUPERFICIE 13 M2, PAREDES DE CONCRETO, PISO DE LOSETA Y CORTINA</t>
  </si>
  <si>
    <t>IZTEL MONSERRAT PADILLA CASTRO</t>
  </si>
  <si>
    <t>ABARROTES, CREMERÍA, SALCHICHONERIA, VENTA DE HUEVO Y SEMILLAS</t>
  </si>
  <si>
    <t>CHILES SECOS, MOLES EN PASTA, ESPECIES, CAMARON, PESCADO, HOJAS DE TAMAL, DULCES CONFITADOS, JARABE Y PASTAS</t>
  </si>
  <si>
    <t>MARIA ISABEL FERNÁNDEZ VAZQUEZ</t>
  </si>
  <si>
    <t>ROBERIANA MAZAS HERNÁNDEZ</t>
  </si>
  <si>
    <t>VERONICA CRUZ ALFARO</t>
  </si>
  <si>
    <t>VICENCIO FLORES REYES</t>
  </si>
  <si>
    <t>REPARACIÓN Y VENTA DE APARATOS ELECTRODOMESTICOS Y ELECTRICOS</t>
  </si>
  <si>
    <t>EDGAR MOISES HERNÁNDEZ FERNÁNDEZ</t>
  </si>
  <si>
    <t>SUPERFICIE 10 M2, PAREDES DE CONCRETO, PISO DE LOSETA Y CORTINA</t>
  </si>
  <si>
    <t>VENTA DE HIELO, VENTA DE AGUA EN GARRAFON Y RASPADOS</t>
  </si>
  <si>
    <t>PATRICIA VITAL ROJAS</t>
  </si>
  <si>
    <t>ANTOJITOS MEXICANOS, COMIDAS, AGUAS Y REFRESCOS</t>
  </si>
  <si>
    <t>COCINA</t>
  </si>
  <si>
    <t>MARÍA TERESA MARTÍNEZ Y MUJICA</t>
  </si>
  <si>
    <t>JORGE CRUZ ALFARO</t>
  </si>
  <si>
    <t>JUGOS, LICUADOS, COCKTELES, TORGAS, ENCHILADAS Y TACOS DORADOS</t>
  </si>
  <si>
    <t>MARÍA TERESA ROSAS CALZADA</t>
  </si>
  <si>
    <t>TACOS, REFRESCOS Y AGUA EMBOTELLADA</t>
  </si>
  <si>
    <t>JOYERÍA, TELAS, ROPA HECHA, BOLSAS DE VINIL, COSMETICOS, PERFUMERÍA, MONEDEROS DE PIEL Y CORSETERÍA</t>
  </si>
  <si>
    <t>ESTHER AGONIZANTE CABRERA</t>
  </si>
  <si>
    <t>SASTRERÍA, TELAS, ROPA HECHA, DISFRACES Y VESTIDOS REGIONALES</t>
  </si>
  <si>
    <t>SANDRA CRUZ ALFARO</t>
  </si>
  <si>
    <t>CALZADO, BOLSAS, CINTURONES DE PIEL Y ARTICULOS DEPORTIVOS</t>
  </si>
  <si>
    <t>GABRIELA GONZALEZ CRUZ</t>
  </si>
  <si>
    <t>PERFUMERÍA, MERCERÍA, COSMETICOS, REGALOS Y JOYERÍA DE FANTASIA</t>
  </si>
  <si>
    <t>MARIA DEL ROCIO GALICIA NERI</t>
  </si>
  <si>
    <t>SUPERFICIE 14 M2, PAREDES DE CONCRETO, PISO DE LOSETA Y CORTINA</t>
  </si>
  <si>
    <t>GABRIELA CASTRO GUTIÉRREZ</t>
  </si>
  <si>
    <t>SUPERFICIE 09 M2, PAREDES DE CONCRETO, PISO LOSETA Y CORTINA</t>
  </si>
  <si>
    <t>ROSA MARÍA GAMEZ ESPINO</t>
  </si>
  <si>
    <t>MARÍA DE JESUS MORALES RAMÍREZ</t>
  </si>
  <si>
    <t>JUANA ANTONIA AGUILAR MEZA</t>
  </si>
  <si>
    <t>DANIEL PEREZ MUNDO</t>
  </si>
  <si>
    <t>ISRAEL QUIROZ CRUZ</t>
  </si>
  <si>
    <t>CHILES SECOS, MOLES EN PASTA, ESPECIES, DULCES CONFITADOS, CAMARON Y PESCADO</t>
  </si>
  <si>
    <t>FRUTAS, LEGUMBRES, VERDURAS Y NOPALES</t>
  </si>
  <si>
    <t>ARTICULOS DESECHABLES Y FARMACIA.</t>
  </si>
  <si>
    <t>TORTILLERIA CON VENTA DE  SALSAS Y NOPALES PREPARADOS</t>
  </si>
  <si>
    <t>COCINA, REFRESCOS, CAFÉ</t>
  </si>
  <si>
    <t>45 - 46</t>
  </si>
  <si>
    <t>ROPA, JUGUETERIA Y FLORES</t>
  </si>
  <si>
    <t>UNIDAD DEPARTAMENTAL DE MERCADOS</t>
  </si>
  <si>
    <t>ARTÍCULO 124</t>
  </si>
  <si>
    <t>Tipo de Vialidad</t>
  </si>
  <si>
    <t>Nombre de Vialidad</t>
  </si>
  <si>
    <t>Número Exterior</t>
  </si>
  <si>
    <t>Numero interior</t>
  </si>
  <si>
    <t>Clave de la Localidad</t>
  </si>
  <si>
    <t>Domicilio del Mercado</t>
  </si>
  <si>
    <t>Nombre del municipio o Delegación</t>
  </si>
  <si>
    <t>Clave de la Entidad Federativa</t>
  </si>
  <si>
    <t>Nombre de la entidad federativa</t>
  </si>
  <si>
    <t>codigo postal</t>
  </si>
  <si>
    <t>Padrón de Locatarios</t>
  </si>
  <si>
    <t>PERIODO DE ACTUALIZACIÓN DE LA INFORMACIÓN:  TRIMESTRAL</t>
  </si>
  <si>
    <t>avenida</t>
  </si>
  <si>
    <t>calle</t>
  </si>
  <si>
    <t>s/n</t>
  </si>
  <si>
    <t>0001</t>
  </si>
  <si>
    <t>Tláhuac</t>
  </si>
  <si>
    <t>Nombre de Asentamiento</t>
  </si>
  <si>
    <t>Tipo de Asentamiento</t>
  </si>
  <si>
    <t>barrio</t>
  </si>
  <si>
    <t>La Magdalena</t>
  </si>
  <si>
    <t>011</t>
  </si>
  <si>
    <t>Clave del Municipio</t>
  </si>
  <si>
    <t>09</t>
  </si>
  <si>
    <t>Ciudad de México</t>
  </si>
  <si>
    <t>Mercado Central Tláhuac</t>
  </si>
  <si>
    <t>La Guadalupe</t>
  </si>
  <si>
    <t>SEVERINO CENICEROS ENTRE EMILIANO ZAPATA Y AV. TLÁHUAC-CHALCO</t>
  </si>
  <si>
    <t xml:space="preserve">SEVERINO CENICEROS S/N ENTRE GALEANA Y AV. TLÁHUAC </t>
  </si>
  <si>
    <t>Mercado Típico Regional</t>
  </si>
  <si>
    <t>colonia</t>
  </si>
  <si>
    <t>Santa Cecilia</t>
  </si>
  <si>
    <t>Mercado Santa Cecilia</t>
  </si>
  <si>
    <t xml:space="preserve">AGUSTIN LARA ESQ. JUVENTINO ROSAS </t>
  </si>
  <si>
    <t>San José</t>
  </si>
  <si>
    <t>CARLOS A. VIDAL S/N ESQ. ANDRÉS QUINTANA ROO</t>
  </si>
  <si>
    <t>Guadalupe Tlaltenco</t>
  </si>
  <si>
    <t>0143</t>
  </si>
  <si>
    <t>OCEANO DE LAS TEMPESTADES ENTRE MONTES APENINOS Y MONTES CÁRPATOS</t>
  </si>
  <si>
    <t>Selene</t>
  </si>
  <si>
    <t>MAR DE LOS VAPORES S/N ENTRE CRÁTER PLATÓN Y CRÁTER ERASTOTENES</t>
  </si>
  <si>
    <t>Ampliación Selene</t>
  </si>
  <si>
    <t>PIPILA S/N ESQ. CONCEPCIÓN</t>
  </si>
  <si>
    <t>0026</t>
  </si>
  <si>
    <t>FRANCISCO JIMENEZ S/N ENTRE ELEUTERIO MENDEZ Y AV. TLÁHUAC</t>
  </si>
  <si>
    <t>La Conchita Zapotitltán</t>
  </si>
  <si>
    <t xml:space="preserve">CECILIO ACOSTA ESQ. SALVADOR DÍAZ MIRÓN, </t>
  </si>
  <si>
    <t>La Zapotitla</t>
  </si>
  <si>
    <t>La Estación</t>
  </si>
  <si>
    <t>La Nopalera</t>
  </si>
  <si>
    <t>Del Mar</t>
  </si>
  <si>
    <t>Los Olivos</t>
  </si>
  <si>
    <t>Miguel Hidalgo</t>
  </si>
  <si>
    <t>Agricola Metropolitana</t>
  </si>
  <si>
    <t>San Agustín</t>
  </si>
  <si>
    <t>San Miguel</t>
  </si>
  <si>
    <t>0150</t>
  </si>
  <si>
    <t>PINO SUÁREZ S/N ENTRE BELLAS ARTES</t>
  </si>
  <si>
    <t>GALLO DE ORO ENTRE ANGELICA PAULETTE Y FALSTAFF</t>
  </si>
  <si>
    <t>TIBURÓN S/N ENTRE CAMARÓN Y SIRENA</t>
  </si>
  <si>
    <t>JOSÉ LUGO S/N GRANJAS CABRERA</t>
  </si>
  <si>
    <t>GIOCONDA Y CENICIENTA</t>
  </si>
  <si>
    <t xml:space="preserve">DON CARLO ENTRE GIOVANNI Y JACOBO LEIJA, </t>
  </si>
  <si>
    <t xml:space="preserve">VICENTE GUERRERO S/N ESQ. EMILIANO ZAPATA </t>
  </si>
  <si>
    <t>0021</t>
  </si>
  <si>
    <t>Santa Catarina</t>
  </si>
  <si>
    <t>CANAL SECO ESQ. 20 DE NOVIEMBRE</t>
  </si>
  <si>
    <t>0011</t>
  </si>
  <si>
    <t>Mercado Zapotitlán</t>
  </si>
  <si>
    <t>Mercado San José</t>
  </si>
  <si>
    <t>Mercado San Francisco Tlaltenco</t>
  </si>
  <si>
    <t>Mercado Selene</t>
  </si>
  <si>
    <t>Mercado Ampliación Selene</t>
  </si>
  <si>
    <t xml:space="preserve">Mercado Santa Catarina </t>
  </si>
  <si>
    <t>Mercado Zapotitla</t>
  </si>
  <si>
    <t>Mercado La Estación</t>
  </si>
  <si>
    <t>Mercado Abraham del Llano La Nopalera</t>
  </si>
  <si>
    <t>Mercado Del Mar</t>
  </si>
  <si>
    <t>Mercado Los Olivos</t>
  </si>
  <si>
    <t>Mercado Miguel Hidalgo</t>
  </si>
  <si>
    <t xml:space="preserve">Mercado General Felipe Astorga </t>
  </si>
  <si>
    <t>Mercado San Juan Ixtayopan</t>
  </si>
  <si>
    <t>Mercado Mixquic</t>
  </si>
  <si>
    <t>TIPÍCO REGIONAL</t>
  </si>
  <si>
    <t>Nombre de la Localidad</t>
  </si>
  <si>
    <t>FRACCIÓN VIII. Relación de Mercados Públicos y padrones en la Delegación Tláhuac</t>
  </si>
  <si>
    <t>ÁREA(S) O UNIDAD(ES) ADMINISTRATIVA(S) QUE GENERA(N) O POSEE(N) LA INFORMACIÓN:    UNIDAD DEPARTAMENTAL DE MERCADOS</t>
  </si>
  <si>
    <t>JOSE ANGEL LUNA MARTINEZ</t>
  </si>
  <si>
    <t>JOSÉ MARTÍN JIMÉNEZ GONZALEZ</t>
  </si>
  <si>
    <t>ANA MARÍA TAMAYO GARCÍA</t>
  </si>
  <si>
    <t>OSCAR GARCÍA VAZQUEZ</t>
  </si>
  <si>
    <t>NORMA MUNDO CERVANTES</t>
  </si>
  <si>
    <t>MARGARITO LUCAS GALICIA PEREZ</t>
  </si>
  <si>
    <t>CLAUDIA MARTELL GONZALEZ</t>
  </si>
  <si>
    <t>PISO DE CEMENTO,  TRES MEDIAS BARDAS FORRADAS DE GRANITO 2M2</t>
  </si>
  <si>
    <t>PISO DE CEMENTO,  TRES MEDIAS BARDAS FORRADAS DE GRANITO 4M2</t>
  </si>
  <si>
    <t>SIN CORTINA, PISOD E CEMENTO, PARED DE GRANITO, MOSTRADOR DE CEMENTO, UNA VITRINA DE MADERA, PRIMER PASILLO ESQ. PASILLO CENTRAL 4M2</t>
  </si>
  <si>
    <t>JOSE LUIS ROJAS CRUZ</t>
  </si>
  <si>
    <t>SIN CORTINA, PISO DE CEMENTO, TECHO DE LAMINA, PARED DE GRANITO, PRIMER PASILLO 4M2</t>
  </si>
  <si>
    <t>SIN CORTINA, PISO DE CEMENTO. PARED CUBIERTA DE AZULEJO, MALLA , ESTRUCTURA DE FIERRO, PRIMER PASILLO 4M2</t>
  </si>
  <si>
    <t>SIN CORTINA,PISO DE CEMENTO, BARDA DE CEMENTO DE GRANITO, ESTRUCTURA TUBULAR CON GANCHOS, PASILLO NORTE ESQ, PRIMER PASILLO 4M2</t>
  </si>
  <si>
    <t>CORTINA METALICA, PISO DE CEMENTO, PARED DE GRANITO CON LAMINA, TECHO DE ESTRUCTA DE LAMINA DE FIBRA DE VEIDRIO, ANDADOR FRENTE AL JARDIN 5M2</t>
  </si>
  <si>
    <t>SIN CORTINA, ESTRUCTURA TUBULAR, PARED CUBIERTA DE AZULEJO, MALLA METALICA, AND. FRENTE AL JARDIN 4M2</t>
  </si>
  <si>
    <t>SIN CORTINA, PISO DE CEMENTO, PARED DE CEMENTO CON GRANITO, MOSTRADOR DE AZULEJO 4M2</t>
  </si>
  <si>
    <t>SIN CORTINA, PISO DE LOSETA, MOSTRADOR DE AZULEJO, TECHO ESTRUCTURA METALICA Y MADERA, AND. FRENTE AL JARDIN ESQ PASILLO SUR 13M2</t>
  </si>
  <si>
    <t>DOS SORTINAS METALICAS PISO Y PAREDES DE AZULEJO, MOSTRADOR CON AZULEJO, PASILLO SALIDA A E. ZAPATA 4M2</t>
  </si>
  <si>
    <t>CORTINA METALICA, PISO DE CEMENTO, PARED Y MOSTRADOR DE BLOCK 3M2</t>
  </si>
  <si>
    <t>MANUELA HERNANDEZ RODRIGUEZ</t>
  </si>
  <si>
    <t>CORTINA METALICA, PARED DE BLOCK Y TABIQUE, TECHO DE FIBRA DE VIDRIO 4M2</t>
  </si>
  <si>
    <t>CORTINA METALICA, PARED DE BLOCK, TECHO DE LAMINA DE FIERO, QUINTO PASILLO, ENTRE PASILLO NORTE Y PASILLO CENTRAL 3M2</t>
  </si>
  <si>
    <t>CORTINA METALICA, PARED E BLOCK Y LADRILLO, PLANCHA DE CONCRETO, TECHO DE LAMINA DE PLASTICO 4M2</t>
  </si>
  <si>
    <t>CORTINA METALICA, APRED DE BLOCK, QUINTO PASILLO 4M2</t>
  </si>
  <si>
    <t>ITZEL RAMIREZ ROMERO</t>
  </si>
  <si>
    <t>MARCELLA TANIA LOPEZ GUTIERREZ</t>
  </si>
  <si>
    <t>EUSEBIA MARIA ANGELA  DE LA PEÑA MARTINEZ</t>
  </si>
  <si>
    <t>ERIBERTO HERNANDEZ NOGUERON</t>
  </si>
  <si>
    <t>ERNESTO MARTIN MEJIA BARRANCO</t>
  </si>
  <si>
    <t>SIMONA NICOLASA LEYTE ORIHUELA</t>
  </si>
  <si>
    <t>PAULINO GALICIA MARTINEZ</t>
  </si>
  <si>
    <t>ALBERTO FRANCISCO LONGINO</t>
  </si>
  <si>
    <t>OLGA LIDIA GAYTAN JUAREZ</t>
  </si>
  <si>
    <t>SURPONIENTE, PLANCHA Y PISO 8M2</t>
  </si>
  <si>
    <t>TECHO DE LAMINA Y CORTINA UBICADO EN LA ESQUINA NORESTE ENTRNDO POR LA CALLE DE TIBURON 9M2</t>
  </si>
  <si>
    <t>JUAN SERGIO RAMIREZ ROMERO</t>
  </si>
  <si>
    <t xml:space="preserve">LUCINA AVILA DE LA CRUZ </t>
  </si>
  <si>
    <t xml:space="preserve">GUADALUPE CORONA NAVARRO </t>
  </si>
  <si>
    <t xml:space="preserve">JOSE ANTONIO VELAZQUEZ DE LA ROSA </t>
  </si>
  <si>
    <t>DISCOS MUSICALES, JUGUETES Y ENVOLTURAS PARA REGALO</t>
  </si>
  <si>
    <t xml:space="preserve">JESUS CASTRO SANDOVAL </t>
  </si>
  <si>
    <t>Carniceria y tocineria</t>
  </si>
  <si>
    <t>J. GUADALUPE DURÁN MENDOZA</t>
  </si>
  <si>
    <t>Art. 124,  Frac. VIII,  Presupuesto destinado a mercados públicos en la Delegación</t>
  </si>
  <si>
    <t>DIRECCION GENERAL DE OBRAS Y DESARROLLO URBANO</t>
  </si>
  <si>
    <t>Ejercicio</t>
  </si>
  <si>
    <t>Nombre del Mercado</t>
  </si>
  <si>
    <t>1er trimestre</t>
  </si>
  <si>
    <t>2º trimestre</t>
  </si>
  <si>
    <t>3er trimestre</t>
  </si>
  <si>
    <t>4º trimestre</t>
  </si>
  <si>
    <t>Asignado</t>
  </si>
  <si>
    <t>Ejercido</t>
  </si>
  <si>
    <t>Central Tlahuac</t>
  </si>
  <si>
    <t>0.00</t>
  </si>
  <si>
    <t>Tipico regional</t>
  </si>
  <si>
    <t>San Jose</t>
  </si>
  <si>
    <t>San Francisco Tlaltenco</t>
  </si>
  <si>
    <t>Ampliacion Selene</t>
  </si>
  <si>
    <t>Zapotitlan</t>
  </si>
  <si>
    <t>Zapotitla</t>
  </si>
  <si>
    <t>La Estacion</t>
  </si>
  <si>
    <t>Abraham del Llano Nopalera</t>
  </si>
  <si>
    <t>General Felie Ostarga Ochoa</t>
  </si>
  <si>
    <t>San Juan Ixtayopan</t>
  </si>
  <si>
    <t>Tetelco</t>
  </si>
  <si>
    <t>Mixquic</t>
  </si>
  <si>
    <t>Área(s) o unidad(es) administrativa(s) que genera(n) o posee(n) la información: Dirección General de Obras y Dearrollo Urbano</t>
  </si>
  <si>
    <t>Periodo de actualización de la información:  Trimestral</t>
  </si>
  <si>
    <t>FECHA DE ACUALIZACIÓN:  31/Marzo/2016</t>
  </si>
  <si>
    <t>FECHA DE VALIDACIÓN:       31/Marzo/2016</t>
  </si>
  <si>
    <t>ITZEL MONSERRAT PADILLA CASTRO</t>
  </si>
  <si>
    <t>GUILLERMO VARGAS ZUMAYO</t>
  </si>
  <si>
    <t>Pascual Pedro Ayala Valencia</t>
  </si>
  <si>
    <t>SIMON FEDERICO RIVERA REYES</t>
  </si>
  <si>
    <t>BLANCA CABELLO VAZQUEZ</t>
  </si>
  <si>
    <t>MIGUEL  LOPEZ CABRERA</t>
  </si>
  <si>
    <t>IRMA LUCINA ALVAREZ JIMENEZ</t>
  </si>
  <si>
    <t>ALICIA  ROSALES ESTUDILLO</t>
  </si>
  <si>
    <t>ERNESTO CARMONA ISOL</t>
  </si>
  <si>
    <t>ANDRÉS DÍAZ Y MUNGUÍA</t>
  </si>
  <si>
    <t>RUTH LOPEZ SANSEN</t>
  </si>
  <si>
    <t>Alely Castillo Laguna</t>
  </si>
  <si>
    <t>JOSE ESQUIEL CORTES FLORES</t>
  </si>
  <si>
    <t xml:space="preserve">MARIA DCE JESUS LEDEZMA SANDOVAL </t>
  </si>
  <si>
    <t xml:space="preserve">MARIA DE JESUS LEDESMA SANDOVAL </t>
  </si>
  <si>
    <t>Fecha de actualización: 31/Marzo/2016</t>
  </si>
  <si>
    <t>Fecha de validación:  31/Marzo/2016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</si>
</sst>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_-[$$-80A]* #,##0.00_-;\-[$$-80A]* #,##0.00_-;_-[$$-80A]* &quot;-&quot;??_-;_-@_-"/>
    <numFmt numFmtId="179" formatCode="_-* #,##0.000\ _€_-;\-* #,##0.000\ _€_-;_-* &quot;-&quot;??\ _€_-;_-@_-"/>
    <numFmt numFmtId="180" formatCode="_-* #,##0.0000\ _€_-;\-* #,##0.0000\ _€_-;_-* &quot;-&quot;??\ _€_-;_-@_-"/>
    <numFmt numFmtId="181" formatCode="_-* #,##0.0\ _€_-;\-* #,##0.0\ _€_-;_-* &quot;-&quot;??\ _€_-;_-@_-"/>
    <numFmt numFmtId="182" formatCode="_-* #,##0\ _€_-;\-* #,##0\ _€_-;_-* &quot;-&quot;??\ _€_-;_-@_-"/>
  </numFmts>
  <fonts count="85">
    <font>
      <sz val="10"/>
      <name val="Arial"/>
      <family val="0"/>
    </font>
    <font>
      <sz val="8"/>
      <name val="Arial"/>
      <family val="2"/>
    </font>
    <font>
      <b/>
      <sz val="10"/>
      <name val="Arial"/>
      <family val="2"/>
    </font>
    <font>
      <b/>
      <i/>
      <sz val="11"/>
      <name val="Arial"/>
      <family val="2"/>
    </font>
    <font>
      <i/>
      <sz val="11"/>
      <name val="Arial"/>
      <family val="2"/>
    </font>
    <font>
      <b/>
      <sz val="10"/>
      <name val="Calibri"/>
      <family val="2"/>
    </font>
    <font>
      <b/>
      <u val="single"/>
      <sz val="14"/>
      <name val="Arial"/>
      <family val="2"/>
    </font>
    <font>
      <b/>
      <sz val="9"/>
      <name val="Calibri"/>
      <family val="2"/>
    </font>
    <font>
      <i/>
      <sz val="10"/>
      <name val="Arial"/>
      <family val="2"/>
    </font>
    <font>
      <b/>
      <i/>
      <u val="single"/>
      <sz val="10"/>
      <name val="Arial"/>
      <family val="2"/>
    </font>
    <font>
      <b/>
      <sz val="14"/>
      <name val="Arial"/>
      <family val="2"/>
    </font>
    <font>
      <sz val="7"/>
      <name val="Arial"/>
      <family val="2"/>
    </font>
    <font>
      <sz val="6"/>
      <name val="Arial"/>
      <family val="2"/>
    </font>
    <font>
      <sz val="5"/>
      <name val="Arial"/>
      <family val="2"/>
    </font>
    <font>
      <b/>
      <i/>
      <sz val="8"/>
      <name val="Arial"/>
      <family val="2"/>
    </font>
    <font>
      <i/>
      <sz val="8"/>
      <name val="Arial"/>
      <family val="2"/>
    </font>
    <font>
      <sz val="8"/>
      <name val="Arial Narrow"/>
      <family val="2"/>
    </font>
    <font>
      <sz val="7"/>
      <name val="Times New Roman"/>
      <family val="1"/>
    </font>
    <font>
      <b/>
      <sz val="7"/>
      <name val="Times New Roman"/>
      <family val="1"/>
    </font>
    <font>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9"/>
      <name val="Arial"/>
      <family val="2"/>
    </font>
    <font>
      <b/>
      <sz val="8"/>
      <color indexed="9"/>
      <name val="Arial"/>
      <family val="2"/>
    </font>
    <font>
      <b/>
      <sz val="9"/>
      <color indexed="9"/>
      <name val="Arial"/>
      <family val="2"/>
    </font>
    <font>
      <b/>
      <i/>
      <u val="single"/>
      <sz val="16"/>
      <color indexed="9"/>
      <name val="Arial"/>
      <family val="2"/>
    </font>
    <font>
      <b/>
      <sz val="11"/>
      <color indexed="9"/>
      <name val="Arial"/>
      <family val="2"/>
    </font>
    <font>
      <b/>
      <sz val="12"/>
      <color indexed="9"/>
      <name val="Calibri"/>
      <family val="2"/>
    </font>
    <font>
      <b/>
      <sz val="12"/>
      <color indexed="8"/>
      <name val="Calibri"/>
      <family val="2"/>
    </font>
    <font>
      <sz val="9"/>
      <color indexed="9"/>
      <name val="Calibri"/>
      <family val="2"/>
    </font>
    <font>
      <sz val="14"/>
      <color indexed="8"/>
      <name val="Calibri"/>
      <family val="2"/>
    </font>
    <font>
      <sz val="12"/>
      <color indexed="8"/>
      <name val="Calibri"/>
      <family val="2"/>
    </font>
    <font>
      <b/>
      <sz val="9"/>
      <color indexed="8"/>
      <name val="Calibri"/>
      <family val="2"/>
    </font>
    <font>
      <b/>
      <sz val="9"/>
      <color indexed="8"/>
      <name val="Verdana"/>
      <family val="2"/>
    </font>
    <font>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color theme="0"/>
      <name val="Arial"/>
      <family val="2"/>
    </font>
    <font>
      <b/>
      <sz val="9"/>
      <color theme="0"/>
      <name val="Arial"/>
      <family val="2"/>
    </font>
    <font>
      <sz val="9"/>
      <color theme="0"/>
      <name val="Calibri"/>
      <family val="2"/>
    </font>
    <font>
      <sz val="14"/>
      <color theme="1"/>
      <name val="Calibri"/>
      <family val="2"/>
    </font>
    <font>
      <sz val="12"/>
      <color theme="1"/>
      <name val="Calibri"/>
      <family val="2"/>
    </font>
    <font>
      <b/>
      <sz val="9"/>
      <color theme="1"/>
      <name val="Calibri"/>
      <family val="2"/>
    </font>
    <font>
      <b/>
      <sz val="9"/>
      <color theme="1"/>
      <name val="Verdana"/>
      <family val="2"/>
    </font>
    <font>
      <b/>
      <i/>
      <u val="single"/>
      <sz val="16"/>
      <color theme="0"/>
      <name val="Arial"/>
      <family val="2"/>
    </font>
    <font>
      <b/>
      <sz val="11"/>
      <color rgb="FFFFFFFF"/>
      <name val="Arial"/>
      <family val="2"/>
    </font>
    <font>
      <sz val="10"/>
      <color theme="0"/>
      <name val="Calibri"/>
      <family val="2"/>
    </font>
    <font>
      <b/>
      <sz val="12"/>
      <color theme="0"/>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95373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bottom/>
    </border>
    <border>
      <left style="medium"/>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59" fillId="0" borderId="8" applyNumberFormat="0" applyFill="0" applyAlignment="0" applyProtection="0"/>
    <xf numFmtId="0" fontId="71" fillId="0" borderId="9" applyNumberFormat="0" applyFill="0" applyAlignment="0" applyProtection="0"/>
  </cellStyleXfs>
  <cellXfs count="367">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xf>
    <xf numFmtId="0" fontId="0" fillId="0" borderId="10" xfId="0" applyNumberFormat="1" applyBorder="1" applyAlignment="1">
      <alignment horizontal="center"/>
    </xf>
    <xf numFmtId="49" fontId="2" fillId="0" borderId="10" xfId="0" applyNumberFormat="1" applyFont="1" applyBorder="1" applyAlignment="1">
      <alignment horizontal="left"/>
    </xf>
    <xf numFmtId="0" fontId="0" fillId="0" borderId="10" xfId="0" applyFont="1" applyBorder="1" applyAlignment="1">
      <alignment horizontal="center"/>
    </xf>
    <xf numFmtId="0" fontId="8" fillId="0" borderId="10" xfId="0" applyNumberFormat="1" applyFont="1" applyBorder="1" applyAlignment="1">
      <alignment horizontal="center" wrapText="1"/>
    </xf>
    <xf numFmtId="0" fontId="5" fillId="0" borderId="0" xfId="0" applyFont="1" applyAlignment="1">
      <alignment horizontal="center"/>
    </xf>
    <xf numFmtId="0" fontId="2" fillId="0" borderId="0" xfId="0" applyFont="1" applyAlignment="1">
      <alignment vertical="center"/>
    </xf>
    <xf numFmtId="0" fontId="7" fillId="0" borderId="10" xfId="0" applyFont="1" applyBorder="1" applyAlignment="1">
      <alignment horizontal="center" wrapText="1"/>
    </xf>
    <xf numFmtId="8" fontId="11" fillId="0" borderId="10" xfId="0" applyNumberFormat="1" applyFont="1" applyBorder="1" applyAlignment="1">
      <alignment horizontal="center" wrapText="1"/>
    </xf>
    <xf numFmtId="49" fontId="0" fillId="0" borderId="10" xfId="48"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8" fontId="12" fillId="0" borderId="10" xfId="0" applyNumberFormat="1" applyFont="1" applyBorder="1" applyAlignment="1">
      <alignment horizontal="center" wrapText="1"/>
    </xf>
    <xf numFmtId="0" fontId="11" fillId="0" borderId="10" xfId="0" applyFont="1" applyBorder="1" applyAlignment="1">
      <alignment/>
    </xf>
    <xf numFmtId="8" fontId="13" fillId="0" borderId="10" xfId="0" applyNumberFormat="1" applyFont="1" applyBorder="1" applyAlignment="1">
      <alignment horizontal="center" wrapText="1"/>
    </xf>
    <xf numFmtId="0" fontId="0" fillId="0" borderId="10" xfId="0" applyFont="1" applyBorder="1" applyAlignment="1">
      <alignment wrapText="1"/>
    </xf>
    <xf numFmtId="0" fontId="2"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1" fillId="33" borderId="10" xfId="0" applyFont="1" applyFill="1" applyBorder="1" applyAlignment="1">
      <alignment vertical="top"/>
    </xf>
    <xf numFmtId="0" fontId="11" fillId="34" borderId="10" xfId="0" applyFont="1" applyFill="1" applyBorder="1" applyAlignment="1">
      <alignment vertical="top"/>
    </xf>
    <xf numFmtId="0" fontId="11" fillId="33" borderId="10" xfId="0" applyFont="1" applyFill="1" applyBorder="1" applyAlignment="1" applyProtection="1">
      <alignment vertical="top"/>
      <protection/>
    </xf>
    <xf numFmtId="1" fontId="13" fillId="0" borderId="12" xfId="0" applyNumberFormat="1" applyFont="1" applyBorder="1" applyAlignment="1" applyProtection="1">
      <alignment vertical="center" wrapText="1"/>
      <protection/>
    </xf>
    <xf numFmtId="1" fontId="11" fillId="0" borderId="12" xfId="0" applyNumberFormat="1" applyFont="1" applyBorder="1" applyAlignment="1" applyProtection="1">
      <alignment vertical="center" wrapText="1"/>
      <protection/>
    </xf>
    <xf numFmtId="1" fontId="11" fillId="33" borderId="12" xfId="0" applyNumberFormat="1" applyFont="1" applyFill="1" applyBorder="1" applyAlignment="1" applyProtection="1">
      <alignment horizontal="justify" vertical="center" wrapText="1"/>
      <protection/>
    </xf>
    <xf numFmtId="0" fontId="2" fillId="0" borderId="13" xfId="0" applyFont="1" applyBorder="1" applyAlignment="1">
      <alignment horizontal="center" vertical="center" wrapText="1"/>
    </xf>
    <xf numFmtId="0" fontId="11" fillId="34" borderId="10" xfId="0" applyFont="1" applyFill="1" applyBorder="1" applyAlignment="1" applyProtection="1">
      <alignment vertical="top"/>
      <protection/>
    </xf>
    <xf numFmtId="0" fontId="16" fillId="33" borderId="10" xfId="0" applyFont="1" applyFill="1" applyBorder="1" applyAlignment="1">
      <alignment vertical="top" wrapText="1"/>
    </xf>
    <xf numFmtId="1" fontId="16" fillId="0" borderId="12" xfId="0" applyNumberFormat="1" applyFont="1" applyBorder="1" applyAlignment="1" applyProtection="1">
      <alignment vertical="center" wrapText="1"/>
      <protection/>
    </xf>
    <xf numFmtId="0" fontId="16" fillId="33" borderId="10" xfId="0" applyFont="1" applyFill="1" applyBorder="1" applyAlignment="1">
      <alignment vertical="top"/>
    </xf>
    <xf numFmtId="0" fontId="16" fillId="34" borderId="10" xfId="0" applyFont="1" applyFill="1" applyBorder="1" applyAlignment="1">
      <alignment vertical="top" wrapText="1"/>
    </xf>
    <xf numFmtId="0" fontId="16" fillId="34" borderId="10" xfId="0" applyFont="1" applyFill="1" applyBorder="1" applyAlignment="1">
      <alignment vertical="top"/>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vertical="top"/>
      <protection/>
    </xf>
    <xf numFmtId="1" fontId="16" fillId="33" borderId="12" xfId="0" applyNumberFormat="1" applyFont="1" applyFill="1" applyBorder="1" applyAlignment="1" applyProtection="1">
      <alignment horizontal="justify" vertical="center" wrapText="1"/>
      <protection/>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1" fontId="16" fillId="0" borderId="12" xfId="0" applyNumberFormat="1" applyFont="1" applyBorder="1" applyAlignment="1" applyProtection="1">
      <alignment vertical="center"/>
      <protection/>
    </xf>
    <xf numFmtId="1" fontId="11" fillId="33" borderId="12" xfId="0" applyNumberFormat="1" applyFont="1" applyFill="1" applyBorder="1" applyAlignment="1" applyProtection="1">
      <alignment vertical="center" wrapText="1"/>
      <protection/>
    </xf>
    <xf numFmtId="1" fontId="11" fillId="0" borderId="12" xfId="0" applyNumberFormat="1" applyFont="1" applyBorder="1" applyAlignment="1" applyProtection="1">
      <alignment vertical="center"/>
      <protection/>
    </xf>
    <xf numFmtId="1" fontId="12" fillId="0" borderId="12" xfId="0" applyNumberFormat="1" applyFont="1" applyBorder="1" applyAlignment="1" applyProtection="1">
      <alignment horizontal="justify" vertical="center" wrapText="1"/>
      <protection/>
    </xf>
    <xf numFmtId="1" fontId="11" fillId="0" borderId="12"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vertical="center" wrapText="1"/>
      <protection/>
    </xf>
    <xf numFmtId="0" fontId="11" fillId="33" borderId="10" xfId="0" applyFont="1" applyFill="1" applyBorder="1" applyAlignment="1">
      <alignment vertical="top" wrapText="1"/>
    </xf>
    <xf numFmtId="0" fontId="11" fillId="34" borderId="10" xfId="0" applyFont="1" applyFill="1" applyBorder="1" applyAlignment="1">
      <alignment vertical="top" wrapText="1"/>
    </xf>
    <xf numFmtId="0" fontId="11" fillId="33" borderId="10" xfId="0" applyFont="1" applyFill="1" applyBorder="1" applyAlignment="1" applyProtection="1">
      <alignment vertical="top" wrapText="1"/>
      <protection/>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1" fontId="11" fillId="0" borderId="12" xfId="0" applyNumberFormat="1" applyFont="1" applyBorder="1" applyAlignment="1" applyProtection="1">
      <alignment horizontal="center" vertical="center" wrapText="1"/>
      <protection/>
    </xf>
    <xf numFmtId="0" fontId="11" fillId="33" borderId="10" xfId="0" applyFont="1" applyFill="1" applyBorder="1" applyAlignment="1">
      <alignment horizontal="center" vertical="top"/>
    </xf>
    <xf numFmtId="0" fontId="11" fillId="34" borderId="10" xfId="0" applyFont="1" applyFill="1" applyBorder="1" applyAlignment="1">
      <alignment horizontal="center" vertical="top"/>
    </xf>
    <xf numFmtId="1" fontId="11" fillId="33" borderId="12"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left" vertical="center" wrapText="1"/>
      <protection/>
    </xf>
    <xf numFmtId="1" fontId="11" fillId="0" borderId="12" xfId="0" applyNumberFormat="1" applyFont="1" applyBorder="1" applyAlignment="1" applyProtection="1">
      <alignment horizontal="left" vertical="center" wrapText="1"/>
      <protection/>
    </xf>
    <xf numFmtId="0" fontId="11" fillId="33" borderId="10" xfId="0" applyFont="1" applyFill="1" applyBorder="1" applyAlignment="1">
      <alignment horizontal="left" vertical="top"/>
    </xf>
    <xf numFmtId="0" fontId="11" fillId="34" borderId="10" xfId="0" applyFont="1" applyFill="1" applyBorder="1" applyAlignment="1">
      <alignment horizontal="left" vertical="top"/>
    </xf>
    <xf numFmtId="1" fontId="11" fillId="33" borderId="12" xfId="0" applyNumberFormat="1"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top"/>
      <protection/>
    </xf>
    <xf numFmtId="0" fontId="11" fillId="34" borderId="10" xfId="0" applyFont="1" applyFill="1" applyBorder="1" applyAlignment="1" applyProtection="1">
      <alignment horizontal="left" vertical="top"/>
      <protection/>
    </xf>
    <xf numFmtId="0" fontId="11" fillId="33" borderId="10" xfId="0" applyFont="1" applyFill="1" applyBorder="1" applyAlignment="1">
      <alignment horizontal="left" vertical="center"/>
    </xf>
    <xf numFmtId="0" fontId="11" fillId="34" borderId="10" xfId="0" applyFont="1" applyFill="1" applyBorder="1" applyAlignment="1">
      <alignment horizontal="left" vertical="center"/>
    </xf>
    <xf numFmtId="0" fontId="11" fillId="33" borderId="10" xfId="0" applyFont="1" applyFill="1" applyBorder="1" applyAlignment="1" applyProtection="1">
      <alignment horizontal="left" vertical="center"/>
      <protection/>
    </xf>
    <xf numFmtId="0" fontId="11" fillId="34" borderId="10" xfId="0" applyFont="1" applyFill="1" applyBorder="1" applyAlignment="1" applyProtection="1">
      <alignment horizontal="left" vertical="center"/>
      <protection/>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4" borderId="10" xfId="0" applyFont="1" applyFill="1" applyBorder="1" applyAlignment="1">
      <alignment vertical="center" wrapText="1"/>
    </xf>
    <xf numFmtId="0" fontId="11" fillId="34" borderId="10" xfId="0" applyFont="1" applyFill="1" applyBorder="1" applyAlignment="1">
      <alignment vertical="center"/>
    </xf>
    <xf numFmtId="0" fontId="11" fillId="33" borderId="10" xfId="0" applyFont="1" applyFill="1" applyBorder="1" applyAlignment="1" applyProtection="1">
      <alignment vertical="center" wrapText="1"/>
      <protection/>
    </xf>
    <xf numFmtId="0" fontId="11" fillId="33" borderId="10" xfId="0" applyFont="1" applyFill="1" applyBorder="1" applyAlignment="1" applyProtection="1">
      <alignment vertical="center"/>
      <protection/>
    </xf>
    <xf numFmtId="0" fontId="11" fillId="34" borderId="10" xfId="0" applyFont="1" applyFill="1" applyBorder="1" applyAlignment="1" applyProtection="1">
      <alignment vertical="center"/>
      <protection/>
    </xf>
    <xf numFmtId="0" fontId="1" fillId="0" borderId="10" xfId="0" applyFont="1" applyBorder="1" applyAlignment="1">
      <alignment vertical="center" wrapText="1"/>
    </xf>
    <xf numFmtId="1" fontId="11" fillId="0" borderId="10" xfId="0" applyNumberFormat="1" applyFont="1" applyBorder="1" applyAlignment="1" applyProtection="1">
      <alignment vertical="center" wrapText="1"/>
      <protection/>
    </xf>
    <xf numFmtId="0" fontId="0" fillId="0" borderId="0" xfId="0" applyFont="1" applyAlignment="1">
      <alignment/>
    </xf>
    <xf numFmtId="1" fontId="13" fillId="0" borderId="12" xfId="0" applyNumberFormat="1" applyFont="1" applyBorder="1" applyAlignment="1" applyProtection="1">
      <alignment horizontal="left" vertical="center" wrapText="1"/>
      <protection/>
    </xf>
    <xf numFmtId="0" fontId="11" fillId="0" borderId="10" xfId="0" applyFont="1" applyFill="1" applyBorder="1" applyAlignment="1">
      <alignment horizontal="center" vertical="top"/>
    </xf>
    <xf numFmtId="0" fontId="11" fillId="0" borderId="10" xfId="0" applyFont="1" applyFill="1" applyBorder="1" applyAlignment="1">
      <alignment vertical="top"/>
    </xf>
    <xf numFmtId="0" fontId="11" fillId="0" borderId="10" xfId="0" applyFont="1" applyFill="1" applyBorder="1" applyAlignment="1" applyProtection="1">
      <alignment vertical="top"/>
      <protection/>
    </xf>
    <xf numFmtId="0" fontId="11" fillId="0" borderId="10" xfId="0" applyFont="1" applyFill="1" applyBorder="1" applyAlignment="1" applyProtection="1">
      <alignment horizontal="center" vertical="top"/>
      <protection/>
    </xf>
    <xf numFmtId="3" fontId="11" fillId="0" borderId="10" xfId="0" applyNumberFormat="1" applyFont="1" applyFill="1" applyBorder="1" applyAlignment="1" applyProtection="1">
      <alignment horizontal="center" vertical="top"/>
      <protection/>
    </xf>
    <xf numFmtId="0" fontId="11" fillId="35" borderId="10" xfId="0" applyFont="1" applyFill="1" applyBorder="1" applyAlignment="1" applyProtection="1">
      <alignment vertical="top"/>
      <protection/>
    </xf>
    <xf numFmtId="0" fontId="0" fillId="0" borderId="0" xfId="0" applyFont="1" applyBorder="1" applyAlignment="1">
      <alignment/>
    </xf>
    <xf numFmtId="49" fontId="2" fillId="0" borderId="0" xfId="0" applyNumberFormat="1" applyFont="1" applyBorder="1" applyAlignment="1">
      <alignment horizontal="left"/>
    </xf>
    <xf numFmtId="0" fontId="0" fillId="0" borderId="0" xfId="0" applyBorder="1" applyAlignment="1">
      <alignment horizontal="center"/>
    </xf>
    <xf numFmtId="0" fontId="0" fillId="0" borderId="0" xfId="0" applyBorder="1" applyAlignment="1">
      <alignment/>
    </xf>
    <xf numFmtId="0" fontId="11" fillId="12" borderId="10" xfId="0" applyFont="1" applyFill="1" applyBorder="1" applyAlignment="1" applyProtection="1">
      <alignment horizontal="center" vertical="top"/>
      <protection/>
    </xf>
    <xf numFmtId="0" fontId="11" fillId="12" borderId="10" xfId="0" applyFont="1" applyFill="1" applyBorder="1" applyAlignment="1" applyProtection="1">
      <alignment vertical="top"/>
      <protection/>
    </xf>
    <xf numFmtId="0" fontId="11" fillId="0" borderId="13" xfId="0" applyFont="1" applyFill="1" applyBorder="1" applyAlignment="1" applyProtection="1">
      <alignment vertical="top"/>
      <protection/>
    </xf>
    <xf numFmtId="0" fontId="11" fillId="12" borderId="13"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0" borderId="10"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top"/>
      <protection/>
    </xf>
    <xf numFmtId="0" fontId="11" fillId="12" borderId="0" xfId="0" applyFont="1" applyFill="1" applyBorder="1" applyAlignment="1" applyProtection="1">
      <alignment vertical="top"/>
      <protection/>
    </xf>
    <xf numFmtId="0" fontId="11" fillId="36" borderId="10" xfId="0" applyFont="1" applyFill="1" applyBorder="1" applyAlignment="1" applyProtection="1">
      <alignment horizontal="center" vertical="top"/>
      <protection/>
    </xf>
    <xf numFmtId="0" fontId="11" fillId="36" borderId="10" xfId="0" applyFont="1" applyFill="1" applyBorder="1" applyAlignment="1" applyProtection="1">
      <alignment vertical="top"/>
      <protection/>
    </xf>
    <xf numFmtId="0" fontId="11" fillId="36" borderId="0" xfId="0" applyFont="1" applyFill="1" applyBorder="1" applyAlignment="1" applyProtection="1">
      <alignment vertical="top"/>
      <protection/>
    </xf>
    <xf numFmtId="0" fontId="11" fillId="34" borderId="10" xfId="0" applyFont="1" applyFill="1" applyBorder="1" applyAlignment="1" applyProtection="1">
      <alignment horizontal="center" vertical="top"/>
      <protection/>
    </xf>
    <xf numFmtId="0" fontId="11" fillId="34" borderId="0" xfId="0" applyFont="1" applyFill="1" applyBorder="1" applyAlignment="1" applyProtection="1">
      <alignment vertical="top"/>
      <protection/>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34" borderId="1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34" borderId="14" xfId="0" applyFont="1" applyFill="1" applyBorder="1" applyAlignment="1">
      <alignment horizontal="left" vertical="center" wrapText="1"/>
    </xf>
    <xf numFmtId="0" fontId="0" fillId="0" borderId="10" xfId="0" applyFont="1" applyBorder="1" applyAlignment="1">
      <alignment/>
    </xf>
    <xf numFmtId="0" fontId="10" fillId="0" borderId="0" xfId="0" applyFont="1" applyAlignment="1">
      <alignment horizontal="center"/>
    </xf>
    <xf numFmtId="0" fontId="0" fillId="34" borderId="10" xfId="0" applyFont="1" applyFill="1" applyBorder="1" applyAlignment="1">
      <alignment horizontal="center" vertical="center" wrapText="1"/>
    </xf>
    <xf numFmtId="1" fontId="11" fillId="34" borderId="12" xfId="0" applyNumberFormat="1" applyFont="1" applyFill="1" applyBorder="1" applyAlignment="1" applyProtection="1">
      <alignment horizontal="center" vertical="center" wrapText="1"/>
      <protection/>
    </xf>
    <xf numFmtId="1" fontId="16" fillId="34" borderId="12" xfId="0" applyNumberFormat="1" applyFont="1" applyFill="1" applyBorder="1" applyAlignment="1" applyProtection="1">
      <alignment vertical="center" wrapText="1"/>
      <protection/>
    </xf>
    <xf numFmtId="0" fontId="11" fillId="34" borderId="10" xfId="0" applyFont="1" applyFill="1" applyBorder="1" applyAlignment="1">
      <alignment horizontal="left" vertical="center" wrapText="1"/>
    </xf>
    <xf numFmtId="0" fontId="1" fillId="34" borderId="10" xfId="0" applyFont="1" applyFill="1" applyBorder="1" applyAlignment="1">
      <alignment vertical="center" wrapText="1"/>
    </xf>
    <xf numFmtId="0" fontId="16" fillId="34" borderId="10" xfId="0" applyFont="1" applyFill="1" applyBorder="1" applyAlignment="1" applyProtection="1">
      <alignment horizontal="left" vertical="center"/>
      <protection/>
    </xf>
    <xf numFmtId="0" fontId="18" fillId="0" borderId="10" xfId="0" applyFont="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0" fillId="33" borderId="10" xfId="0" applyFont="1" applyFill="1" applyBorder="1" applyAlignment="1">
      <alignment vertical="top" wrapText="1"/>
    </xf>
    <xf numFmtId="1" fontId="0" fillId="0" borderId="12" xfId="0" applyNumberFormat="1" applyFont="1" applyBorder="1" applyAlignment="1" applyProtection="1">
      <alignment horizontal="left" vertical="center"/>
      <protection/>
    </xf>
    <xf numFmtId="0" fontId="0" fillId="33" borderId="10" xfId="0" applyFont="1" applyFill="1" applyBorder="1" applyAlignment="1">
      <alignment vertical="top"/>
    </xf>
    <xf numFmtId="1" fontId="0" fillId="0" borderId="12" xfId="0" applyNumberFormat="1" applyFont="1" applyBorder="1" applyAlignment="1" applyProtection="1">
      <alignment horizontal="left" vertical="center" wrapText="1"/>
      <protection/>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0" fillId="33" borderId="10" xfId="0" applyFont="1" applyFill="1" applyBorder="1" applyAlignment="1" applyProtection="1">
      <alignment vertical="top" wrapText="1"/>
      <protection/>
    </xf>
    <xf numFmtId="0" fontId="0" fillId="33" borderId="10" xfId="0" applyFont="1" applyFill="1" applyBorder="1" applyAlignment="1" applyProtection="1">
      <alignment vertical="top"/>
      <protection/>
    </xf>
    <xf numFmtId="1" fontId="0" fillId="33" borderId="12"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34" borderId="10" xfId="0" applyFont="1" applyFill="1" applyBorder="1" applyAlignment="1" applyProtection="1">
      <alignment vertical="top"/>
      <protection/>
    </xf>
    <xf numFmtId="0" fontId="0" fillId="34"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33" borderId="10" xfId="0" applyFont="1" applyFill="1" applyBorder="1" applyAlignment="1" applyProtection="1">
      <alignment horizontal="left" vertical="top"/>
      <protection/>
    </xf>
    <xf numFmtId="1" fontId="0" fillId="0" borderId="12" xfId="0" applyNumberFormat="1" applyFont="1" applyBorder="1" applyAlignment="1" applyProtection="1">
      <alignment horizontal="justify" vertical="center" wrapText="1"/>
      <protection/>
    </xf>
    <xf numFmtId="1" fontId="0" fillId="0" borderId="12" xfId="0" applyNumberFormat="1" applyFont="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left" vertical="center" wrapText="1"/>
    </xf>
    <xf numFmtId="1" fontId="0" fillId="34" borderId="12" xfId="0" applyNumberFormat="1" applyFont="1" applyFill="1" applyBorder="1" applyAlignment="1" applyProtection="1">
      <alignment vertical="center" wrapText="1"/>
      <protection/>
    </xf>
    <xf numFmtId="1" fontId="0" fillId="34" borderId="12" xfId="0" applyNumberFormat="1" applyFont="1" applyFill="1" applyBorder="1" applyAlignment="1" applyProtection="1">
      <alignment horizontal="justify" vertical="center" wrapText="1"/>
      <protection/>
    </xf>
    <xf numFmtId="0" fontId="0" fillId="33" borderId="10" xfId="0" applyFont="1" applyFill="1" applyBorder="1" applyAlignment="1" applyProtection="1">
      <alignment vertical="center"/>
      <protection/>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pplyProtection="1">
      <alignment vertical="center"/>
      <protection/>
    </xf>
    <xf numFmtId="0" fontId="19" fillId="0" borderId="10" xfId="0" applyFont="1" applyBorder="1" applyAlignment="1">
      <alignment horizontal="center" vertical="center" wrapText="1"/>
    </xf>
    <xf numFmtId="0" fontId="19" fillId="33" borderId="10" xfId="0" applyFont="1" applyFill="1" applyBorder="1" applyAlignment="1">
      <alignment vertical="top" wrapText="1"/>
    </xf>
    <xf numFmtId="1" fontId="19" fillId="0" borderId="12" xfId="0" applyNumberFormat="1" applyFont="1" applyFill="1" applyBorder="1" applyAlignment="1" applyProtection="1">
      <alignment vertical="center" wrapText="1"/>
      <protection/>
    </xf>
    <xf numFmtId="0" fontId="19" fillId="0" borderId="0" xfId="0" applyFont="1" applyAlignment="1">
      <alignment/>
    </xf>
    <xf numFmtId="0" fontId="19" fillId="33" borderId="10" xfId="0" applyFont="1" applyFill="1" applyBorder="1" applyAlignment="1" applyProtection="1">
      <alignment vertical="top" wrapText="1"/>
      <protection/>
    </xf>
    <xf numFmtId="1" fontId="19" fillId="34" borderId="12" xfId="0" applyNumberFormat="1" applyFont="1" applyFill="1" applyBorder="1" applyAlignment="1" applyProtection="1">
      <alignment vertical="center" wrapText="1"/>
      <protection/>
    </xf>
    <xf numFmtId="0" fontId="19" fillId="0" borderId="10" xfId="0" applyFont="1" applyBorder="1" applyAlignment="1">
      <alignment horizontal="left" vertical="center" wrapText="1"/>
    </xf>
    <xf numFmtId="0" fontId="19" fillId="0" borderId="10" xfId="0" applyFont="1" applyFill="1" applyBorder="1" applyAlignment="1" applyProtection="1">
      <alignment horizontal="left" vertical="top"/>
      <protection/>
    </xf>
    <xf numFmtId="1" fontId="19" fillId="0" borderId="12" xfId="0" applyNumberFormat="1" applyFont="1" applyFill="1" applyBorder="1" applyAlignment="1" applyProtection="1">
      <alignment horizontal="justify" vertical="center" wrapText="1"/>
      <protection/>
    </xf>
    <xf numFmtId="0" fontId="19" fillId="34" borderId="11" xfId="0" applyFont="1" applyFill="1" applyBorder="1" applyAlignment="1">
      <alignment vertical="center" wrapText="1"/>
    </xf>
    <xf numFmtId="0" fontId="19" fillId="0" borderId="11" xfId="0" applyFont="1" applyBorder="1" applyAlignment="1">
      <alignment vertical="center" wrapText="1"/>
    </xf>
    <xf numFmtId="1" fontId="19" fillId="0" borderId="12"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9" fillId="33" borderId="10" xfId="0" applyFont="1" applyFill="1" applyBorder="1" applyAlignment="1">
      <alignment vertical="center"/>
    </xf>
    <xf numFmtId="0" fontId="19" fillId="34" borderId="10" xfId="0" applyFont="1" applyFill="1" applyBorder="1" applyAlignment="1">
      <alignment vertical="center"/>
    </xf>
    <xf numFmtId="0" fontId="19" fillId="33" borderId="10" xfId="0" applyFont="1" applyFill="1" applyBorder="1" applyAlignment="1" applyProtection="1">
      <alignment vertical="center"/>
      <protection/>
    </xf>
    <xf numFmtId="0" fontId="19" fillId="34" borderId="10" xfId="0" applyFont="1" applyFill="1" applyBorder="1" applyAlignment="1" applyProtection="1">
      <alignment vertical="center"/>
      <protection/>
    </xf>
    <xf numFmtId="0" fontId="19" fillId="33" borderId="15" xfId="0" applyFont="1" applyFill="1" applyBorder="1" applyAlignment="1" applyProtection="1">
      <alignment vertical="center"/>
      <protection/>
    </xf>
    <xf numFmtId="0" fontId="11" fillId="33" borderId="10" xfId="0" applyFont="1" applyFill="1" applyBorder="1" applyAlignment="1" applyProtection="1">
      <alignment horizontal="left" vertical="center" wrapText="1"/>
      <protection/>
    </xf>
    <xf numFmtId="0" fontId="11" fillId="0" borderId="0" xfId="0" applyFont="1" applyAlignment="1">
      <alignment/>
    </xf>
    <xf numFmtId="0" fontId="72" fillId="37" borderId="16" xfId="0" applyFont="1" applyFill="1" applyBorder="1" applyAlignment="1">
      <alignment vertical="center" wrapText="1"/>
    </xf>
    <xf numFmtId="0" fontId="72" fillId="37" borderId="17" xfId="0" applyFont="1" applyFill="1" applyBorder="1" applyAlignment="1">
      <alignment horizontal="center" vertical="center" wrapText="1"/>
    </xf>
    <xf numFmtId="0" fontId="73" fillId="37" borderId="17" xfId="0" applyFont="1" applyFill="1" applyBorder="1" applyAlignment="1">
      <alignment horizontal="center" vertical="center" wrapText="1"/>
    </xf>
    <xf numFmtId="0" fontId="1" fillId="0" borderId="17" xfId="0" applyFont="1" applyBorder="1" applyAlignment="1">
      <alignment horizontal="center" vertical="center" wrapText="1"/>
    </xf>
    <xf numFmtId="8" fontId="1"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1" fillId="0" borderId="0" xfId="0" applyFont="1" applyBorder="1" applyAlignment="1">
      <alignment/>
    </xf>
    <xf numFmtId="0" fontId="11" fillId="0" borderId="18" xfId="0" applyFont="1" applyBorder="1" applyAlignment="1">
      <alignment/>
    </xf>
    <xf numFmtId="0" fontId="72" fillId="37" borderId="10" xfId="0" applyFont="1" applyFill="1" applyBorder="1" applyAlignment="1">
      <alignment horizontal="center" vertical="center" wrapText="1"/>
    </xf>
    <xf numFmtId="1" fontId="11" fillId="34" borderId="10"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horizontal="justify" vertical="center" wrapText="1"/>
      <protection/>
    </xf>
    <xf numFmtId="0" fontId="11" fillId="0" borderId="10" xfId="0" applyFont="1" applyFill="1" applyBorder="1" applyAlignment="1" applyProtection="1">
      <alignment vertical="center"/>
      <protection/>
    </xf>
    <xf numFmtId="0" fontId="11" fillId="0" borderId="10" xfId="0" applyFont="1" applyFill="1" applyBorder="1" applyAlignment="1">
      <alignment vertical="top" wrapText="1"/>
    </xf>
    <xf numFmtId="1"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lignment horizontal="left" vertical="top"/>
    </xf>
    <xf numFmtId="0" fontId="11" fillId="0" borderId="10" xfId="0" applyFont="1" applyFill="1" applyBorder="1" applyAlignment="1" applyProtection="1">
      <alignment vertical="top"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0" xfId="0" applyFont="1" applyFill="1" applyBorder="1" applyAlignment="1" applyProtection="1">
      <alignment horizontal="left" vertical="top"/>
      <protection/>
    </xf>
    <xf numFmtId="0" fontId="11" fillId="0" borderId="10" xfId="0" applyFont="1" applyFill="1" applyBorder="1" applyAlignment="1">
      <alignment horizontal="left" vertical="center"/>
    </xf>
    <xf numFmtId="0" fontId="11" fillId="0" borderId="10" xfId="0" applyFont="1" applyFill="1" applyBorder="1" applyAlignment="1">
      <alignment vertical="center"/>
    </xf>
    <xf numFmtId="1" fontId="11" fillId="0" borderId="10" xfId="0" applyNumberFormat="1" applyFont="1" applyFill="1" applyBorder="1" applyAlignment="1" applyProtection="1">
      <alignment vertical="center" wrapText="1"/>
      <protection/>
    </xf>
    <xf numFmtId="1" fontId="11" fillId="0" borderId="12" xfId="0" applyNumberFormat="1" applyFont="1" applyFill="1" applyBorder="1" applyAlignment="1" applyProtection="1">
      <alignment vertical="center"/>
      <protection/>
    </xf>
    <xf numFmtId="1" fontId="11" fillId="0" borderId="12" xfId="0" applyNumberFormat="1" applyFont="1" applyFill="1" applyBorder="1" applyAlignment="1" applyProtection="1">
      <alignment horizontal="justify" vertical="center" wrapText="1"/>
      <protection/>
    </xf>
    <xf numFmtId="0" fontId="11" fillId="0" borderId="10" xfId="0" applyFont="1" applyFill="1" applyBorder="1" applyAlignment="1">
      <alignment vertical="center" wrapText="1"/>
    </xf>
    <xf numFmtId="0" fontId="11" fillId="0" borderId="10" xfId="0" applyFont="1" applyFill="1" applyBorder="1" applyAlignment="1" applyProtection="1">
      <alignment vertical="center" wrapText="1"/>
      <protection/>
    </xf>
    <xf numFmtId="0" fontId="11" fillId="0" borderId="10" xfId="0" applyFont="1" applyFill="1" applyBorder="1" applyAlignment="1" applyProtection="1">
      <alignment horizontal="left" vertical="center" wrapText="1"/>
      <protection/>
    </xf>
    <xf numFmtId="49"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49" fontId="11" fillId="0" borderId="19" xfId="0" applyNumberFormat="1" applyFont="1" applyBorder="1" applyAlignment="1">
      <alignment horizontal="center" vertical="center" wrapText="1"/>
    </xf>
    <xf numFmtId="8" fontId="11" fillId="0" borderId="20"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21" xfId="0" applyFont="1" applyBorder="1" applyAlignment="1">
      <alignment horizontal="center" vertical="center" wrapText="1"/>
    </xf>
    <xf numFmtId="49" fontId="11" fillId="0" borderId="22" xfId="0" applyNumberFormat="1" applyFont="1" applyBorder="1" applyAlignment="1">
      <alignment horizontal="center" vertical="center" wrapText="1"/>
    </xf>
    <xf numFmtId="8"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0" fontId="11" fillId="0" borderId="24" xfId="0" applyFont="1" applyBorder="1" applyAlignment="1">
      <alignment horizontal="center" vertical="center" wrapText="1"/>
    </xf>
    <xf numFmtId="49" fontId="11" fillId="0" borderId="17" xfId="0" applyNumberFormat="1" applyFont="1" applyBorder="1" applyAlignment="1">
      <alignment horizontal="center" vertical="center" wrapText="1"/>
    </xf>
    <xf numFmtId="8" fontId="11" fillId="0" borderId="25"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49" fontId="11" fillId="0" borderId="27" xfId="0" applyNumberFormat="1" applyFont="1" applyBorder="1" applyAlignment="1">
      <alignment horizontal="center" vertical="center" wrapText="1"/>
    </xf>
    <xf numFmtId="8" fontId="11" fillId="0" borderId="18" xfId="0" applyNumberFormat="1" applyFont="1" applyBorder="1" applyAlignment="1">
      <alignment horizontal="center" vertical="center" wrapText="1"/>
    </xf>
    <xf numFmtId="0" fontId="72" fillId="37" borderId="28" xfId="0" applyFont="1" applyFill="1" applyBorder="1" applyAlignment="1">
      <alignment horizontal="center" vertical="center" wrapText="1"/>
    </xf>
    <xf numFmtId="0" fontId="72" fillId="37" borderId="29" xfId="0" applyFont="1" applyFill="1" applyBorder="1" applyAlignment="1">
      <alignment horizontal="center" vertical="center" wrapText="1"/>
    </xf>
    <xf numFmtId="0" fontId="74" fillId="0" borderId="0" xfId="0" applyFont="1" applyAlignment="1">
      <alignment/>
    </xf>
    <xf numFmtId="0" fontId="74" fillId="0" borderId="0" xfId="0" applyFont="1" applyAlignment="1">
      <alignment vertical="center"/>
    </xf>
    <xf numFmtId="49" fontId="11" fillId="0" borderId="10" xfId="0" applyNumberFormat="1" applyFont="1" applyFill="1" applyBorder="1" applyAlignment="1">
      <alignment vertical="top"/>
    </xf>
    <xf numFmtId="0" fontId="11" fillId="0" borderId="12" xfId="0" applyNumberFormat="1" applyFont="1" applyFill="1" applyBorder="1" applyAlignment="1" applyProtection="1">
      <alignment horizontal="left" vertical="center"/>
      <protection/>
    </xf>
    <xf numFmtId="49" fontId="11" fillId="0" borderId="10" xfId="0" applyNumberFormat="1" applyFont="1" applyFill="1" applyBorder="1" applyAlignment="1">
      <alignment horizontal="left" vertical="top"/>
    </xf>
    <xf numFmtId="49" fontId="11" fillId="0" borderId="12" xfId="0" applyNumberFormat="1" applyFont="1" applyFill="1" applyBorder="1" applyAlignment="1" applyProtection="1">
      <alignment horizontal="left" vertical="center" wrapText="1"/>
      <protection/>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vertical="top" wrapText="1"/>
    </xf>
    <xf numFmtId="0" fontId="11" fillId="0" borderId="12" xfId="0" applyFont="1" applyFill="1" applyBorder="1" applyAlignment="1" applyProtection="1">
      <alignment horizontal="left" vertical="center" wrapText="1"/>
      <protection/>
    </xf>
    <xf numFmtId="0" fontId="11" fillId="0" borderId="26" xfId="0" applyFont="1" applyBorder="1" applyAlignment="1">
      <alignment/>
    </xf>
    <xf numFmtId="0" fontId="11" fillId="0" borderId="28" xfId="0" applyFont="1" applyBorder="1" applyAlignment="1">
      <alignment horizontal="center" vertical="center" wrapText="1"/>
    </xf>
    <xf numFmtId="0" fontId="11" fillId="33" borderId="29" xfId="0" applyFont="1" applyFill="1" applyBorder="1" applyAlignment="1">
      <alignment vertical="top"/>
    </xf>
    <xf numFmtId="0" fontId="11" fillId="34" borderId="29" xfId="0" applyFont="1" applyFill="1" applyBorder="1" applyAlignment="1">
      <alignment vertical="top"/>
    </xf>
    <xf numFmtId="0" fontId="11" fillId="33" borderId="29" xfId="0" applyFont="1" applyFill="1" applyBorder="1" applyAlignment="1" applyProtection="1">
      <alignment vertical="top"/>
      <protection/>
    </xf>
    <xf numFmtId="0" fontId="11" fillId="0" borderId="29" xfId="0" applyFont="1" applyFill="1" applyBorder="1" applyAlignment="1" applyProtection="1">
      <alignment vertical="center"/>
      <protection/>
    </xf>
    <xf numFmtId="0" fontId="11" fillId="0" borderId="28" xfId="0" applyFont="1" applyFill="1" applyBorder="1" applyAlignment="1">
      <alignment horizontal="center" vertical="center" wrapText="1"/>
    </xf>
    <xf numFmtId="0" fontId="11" fillId="0" borderId="29" xfId="0" applyNumberFormat="1" applyFont="1" applyFill="1" applyBorder="1" applyAlignment="1">
      <alignment vertical="top"/>
    </xf>
    <xf numFmtId="49" fontId="11" fillId="0" borderId="29" xfId="0" applyNumberFormat="1" applyFont="1" applyFill="1" applyBorder="1" applyAlignment="1">
      <alignment vertical="top"/>
    </xf>
    <xf numFmtId="49" fontId="11" fillId="0" borderId="29" xfId="0" applyNumberFormat="1" applyFont="1" applyFill="1" applyBorder="1" applyAlignment="1" applyProtection="1">
      <alignment vertical="top"/>
      <protection/>
    </xf>
    <xf numFmtId="49" fontId="11" fillId="0" borderId="29" xfId="0" applyNumberFormat="1" applyFont="1" applyFill="1" applyBorder="1" applyAlignment="1" applyProtection="1">
      <alignment vertical="center"/>
      <protection/>
    </xf>
    <xf numFmtId="0" fontId="11" fillId="0" borderId="29" xfId="0" applyFont="1" applyFill="1" applyBorder="1" applyAlignment="1">
      <alignment vertical="top"/>
    </xf>
    <xf numFmtId="0" fontId="11" fillId="0" borderId="29" xfId="0" applyFont="1" applyFill="1" applyBorder="1" applyAlignment="1" applyProtection="1">
      <alignment vertical="top"/>
      <protection/>
    </xf>
    <xf numFmtId="0" fontId="11" fillId="0" borderId="29" xfId="0" applyFont="1" applyFill="1" applyBorder="1" applyAlignment="1">
      <alignment vertical="center"/>
    </xf>
    <xf numFmtId="0" fontId="11" fillId="0" borderId="30" xfId="0" applyFont="1" applyFill="1" applyBorder="1" applyAlignment="1" applyProtection="1">
      <alignment vertical="top"/>
      <protection/>
    </xf>
    <xf numFmtId="0" fontId="11" fillId="0" borderId="29" xfId="0" applyFont="1" applyFill="1" applyBorder="1" applyAlignment="1">
      <alignment vertical="center" wrapText="1"/>
    </xf>
    <xf numFmtId="0" fontId="11" fillId="0" borderId="31"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top" wrapText="1"/>
    </xf>
    <xf numFmtId="0" fontId="11" fillId="0" borderId="29" xfId="0" applyFont="1" applyFill="1" applyBorder="1" applyAlignment="1">
      <alignment vertical="top" wrapText="1"/>
    </xf>
    <xf numFmtId="0" fontId="11" fillId="0" borderId="29" xfId="0" applyFont="1" applyFill="1" applyBorder="1" applyAlignment="1">
      <alignment horizontal="left" vertical="center"/>
    </xf>
    <xf numFmtId="0" fontId="11" fillId="0" borderId="29" xfId="0" applyFont="1" applyFill="1" applyBorder="1" applyAlignment="1" applyProtection="1">
      <alignment horizontal="left" vertical="center"/>
      <protection/>
    </xf>
    <xf numFmtId="0" fontId="11" fillId="0" borderId="29" xfId="0" applyFont="1" applyFill="1" applyBorder="1" applyAlignment="1" applyProtection="1">
      <alignment horizontal="left" vertical="top"/>
      <protection/>
    </xf>
    <xf numFmtId="0" fontId="11" fillId="0" borderId="29" xfId="0" applyFont="1" applyBorder="1" applyAlignment="1">
      <alignment horizontal="left" vertical="center" wrapText="1"/>
    </xf>
    <xf numFmtId="0" fontId="72" fillId="37" borderId="20" xfId="0" applyFont="1" applyFill="1" applyBorder="1" applyAlignment="1">
      <alignment horizontal="center" vertical="center" wrapText="1"/>
    </xf>
    <xf numFmtId="0" fontId="0" fillId="0" borderId="0" xfId="0" applyAlignment="1">
      <alignment horizontal="center" vertical="center"/>
    </xf>
    <xf numFmtId="0" fontId="1" fillId="0" borderId="0" xfId="53" applyFont="1" applyBorder="1" applyAlignment="1">
      <alignment horizontal="center" vertical="center" wrapText="1"/>
      <protection/>
    </xf>
    <xf numFmtId="0" fontId="75" fillId="37" borderId="20" xfId="0" applyFont="1" applyFill="1" applyBorder="1" applyAlignment="1">
      <alignment horizontal="center" vertical="center" wrapText="1"/>
    </xf>
    <xf numFmtId="0" fontId="76" fillId="0" borderId="32" xfId="0" applyFont="1" applyBorder="1" applyAlignment="1">
      <alignment vertical="top" wrapText="1"/>
    </xf>
    <xf numFmtId="0" fontId="76" fillId="0" borderId="33" xfId="0" applyFont="1" applyBorder="1" applyAlignment="1">
      <alignment/>
    </xf>
    <xf numFmtId="49" fontId="77" fillId="0" borderId="33" xfId="0" applyNumberFormat="1" applyFont="1" applyBorder="1" applyAlignment="1">
      <alignment horizontal="right" vertical="top" wrapText="1"/>
    </xf>
    <xf numFmtId="171" fontId="77" fillId="0" borderId="33" xfId="48" applyFont="1" applyBorder="1" applyAlignment="1">
      <alignment vertical="top" wrapText="1"/>
    </xf>
    <xf numFmtId="49" fontId="77" fillId="0" borderId="34" xfId="0" applyNumberFormat="1" applyFont="1" applyBorder="1" applyAlignment="1">
      <alignment horizontal="right" vertical="top" wrapText="1"/>
    </xf>
    <xf numFmtId="0" fontId="76" fillId="0" borderId="28" xfId="0" applyFont="1" applyBorder="1" applyAlignment="1">
      <alignment vertical="top" wrapText="1"/>
    </xf>
    <xf numFmtId="0" fontId="76" fillId="0" borderId="10" xfId="0" applyFont="1" applyBorder="1" applyAlignment="1">
      <alignment/>
    </xf>
    <xf numFmtId="49" fontId="77" fillId="0" borderId="10" xfId="0" applyNumberFormat="1" applyFont="1" applyBorder="1" applyAlignment="1">
      <alignment horizontal="right" vertical="top" wrapText="1"/>
    </xf>
    <xf numFmtId="171" fontId="77" fillId="0" borderId="10" xfId="48" applyFont="1" applyBorder="1" applyAlignment="1">
      <alignment vertical="top" wrapText="1"/>
    </xf>
    <xf numFmtId="49" fontId="77" fillId="0" borderId="29" xfId="0" applyNumberFormat="1" applyFont="1" applyBorder="1" applyAlignment="1">
      <alignment horizontal="right" vertical="top" wrapText="1"/>
    </xf>
    <xf numFmtId="0" fontId="76" fillId="0" borderId="14" xfId="0" applyFont="1" applyBorder="1" applyAlignment="1">
      <alignment/>
    </xf>
    <xf numFmtId="49" fontId="77" fillId="0" borderId="14" xfId="0" applyNumberFormat="1" applyFont="1" applyBorder="1" applyAlignment="1">
      <alignment horizontal="right" vertical="top" wrapText="1"/>
    </xf>
    <xf numFmtId="171" fontId="77" fillId="0" borderId="14" xfId="48" applyFont="1" applyBorder="1" applyAlignment="1">
      <alignment vertical="top" wrapText="1"/>
    </xf>
    <xf numFmtId="49" fontId="77" fillId="0" borderId="31" xfId="0" applyNumberFormat="1" applyFont="1" applyBorder="1" applyAlignment="1">
      <alignment horizontal="right" vertical="top" wrapText="1"/>
    </xf>
    <xf numFmtId="0" fontId="76" fillId="0" borderId="35" xfId="0" applyFont="1" applyBorder="1" applyAlignment="1">
      <alignment/>
    </xf>
    <xf numFmtId="49" fontId="77" fillId="0" borderId="35" xfId="0" applyNumberFormat="1" applyFont="1" applyBorder="1" applyAlignment="1">
      <alignment horizontal="right" vertical="top" wrapText="1"/>
    </xf>
    <xf numFmtId="171" fontId="77" fillId="0" borderId="35" xfId="48" applyFont="1" applyBorder="1" applyAlignment="1">
      <alignment vertical="top" wrapText="1"/>
    </xf>
    <xf numFmtId="49" fontId="77" fillId="0" borderId="36" xfId="0" applyNumberFormat="1" applyFont="1" applyBorder="1" applyAlignment="1">
      <alignment horizontal="right" vertical="top" wrapText="1"/>
    </xf>
    <xf numFmtId="0" fontId="78" fillId="0" borderId="37" xfId="0" applyFont="1" applyBorder="1" applyAlignment="1">
      <alignment vertical="top" wrapText="1"/>
    </xf>
    <xf numFmtId="0" fontId="79" fillId="0" borderId="37" xfId="0" applyFont="1" applyBorder="1" applyAlignment="1">
      <alignment/>
    </xf>
    <xf numFmtId="0" fontId="80" fillId="34" borderId="0" xfId="0" applyFont="1" applyFill="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3"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39" xfId="0" applyFont="1" applyBorder="1" applyAlignment="1">
      <alignment horizontal="center" vertical="center"/>
    </xf>
    <xf numFmtId="0" fontId="10" fillId="0" borderId="0" xfId="0" applyFont="1" applyAlignment="1">
      <alignment horizontal="center"/>
    </xf>
    <xf numFmtId="0" fontId="14" fillId="0" borderId="13" xfId="0" applyFont="1" applyBorder="1" applyAlignment="1">
      <alignment horizontal="left" vertical="center"/>
    </xf>
    <xf numFmtId="0" fontId="1" fillId="0" borderId="38" xfId="0" applyFont="1" applyBorder="1" applyAlignment="1">
      <alignment/>
    </xf>
    <xf numFmtId="0" fontId="1" fillId="0" borderId="40" xfId="0" applyFont="1" applyBorder="1" applyAlignment="1">
      <alignment/>
    </xf>
    <xf numFmtId="0" fontId="14" fillId="0" borderId="10" xfId="0" applyFont="1" applyBorder="1" applyAlignment="1">
      <alignment horizontal="left" vertical="center" wrapText="1"/>
    </xf>
    <xf numFmtId="0" fontId="1" fillId="0" borderId="38" xfId="0" applyFont="1" applyBorder="1" applyAlignment="1">
      <alignment/>
    </xf>
    <xf numFmtId="0" fontId="1" fillId="0" borderId="40" xfId="0" applyFont="1" applyBorder="1" applyAlignment="1">
      <alignment/>
    </xf>
    <xf numFmtId="49" fontId="73" fillId="37" borderId="21" xfId="0" applyNumberFormat="1" applyFont="1" applyFill="1" applyBorder="1" applyAlignment="1">
      <alignment horizontal="left" vertical="center"/>
    </xf>
    <xf numFmtId="49" fontId="73" fillId="37" borderId="37" xfId="0" applyNumberFormat="1" applyFont="1" applyFill="1" applyBorder="1" applyAlignment="1">
      <alignment horizontal="left" vertical="center"/>
    </xf>
    <xf numFmtId="49" fontId="73" fillId="37" borderId="23" xfId="0" applyNumberFormat="1" applyFont="1" applyFill="1" applyBorder="1" applyAlignment="1">
      <alignment horizontal="left" vertical="center"/>
    </xf>
    <xf numFmtId="49" fontId="73" fillId="37" borderId="26" xfId="0" applyNumberFormat="1" applyFont="1" applyFill="1" applyBorder="1" applyAlignment="1">
      <alignment horizontal="left" vertical="center"/>
    </xf>
    <xf numFmtId="49" fontId="73" fillId="37" borderId="0" xfId="0" applyNumberFormat="1" applyFont="1" applyFill="1" applyBorder="1" applyAlignment="1">
      <alignment horizontal="left" vertical="center"/>
    </xf>
    <xf numFmtId="49" fontId="73" fillId="37" borderId="18" xfId="0" applyNumberFormat="1" applyFont="1" applyFill="1" applyBorder="1" applyAlignment="1">
      <alignment horizontal="left" vertical="center"/>
    </xf>
    <xf numFmtId="49" fontId="73" fillId="37" borderId="16" xfId="0" applyNumberFormat="1" applyFont="1" applyFill="1" applyBorder="1" applyAlignment="1">
      <alignment horizontal="left" vertical="center"/>
    </xf>
    <xf numFmtId="49" fontId="73" fillId="37" borderId="41" xfId="0" applyNumberFormat="1" applyFont="1" applyFill="1" applyBorder="1" applyAlignment="1">
      <alignment horizontal="left" vertical="center"/>
    </xf>
    <xf numFmtId="49" fontId="73" fillId="37" borderId="20" xfId="0" applyNumberFormat="1" applyFont="1" applyFill="1" applyBorder="1" applyAlignment="1">
      <alignment horizontal="left" vertical="center"/>
    </xf>
    <xf numFmtId="8" fontId="61" fillId="0" borderId="42" xfId="45" applyNumberFormat="1" applyBorder="1" applyAlignment="1" applyProtection="1">
      <alignment horizontal="center" vertical="center" wrapText="1"/>
      <protection/>
    </xf>
    <xf numFmtId="8" fontId="61" fillId="0" borderId="25" xfId="45" applyNumberFormat="1" applyBorder="1" applyAlignment="1" applyProtection="1">
      <alignment horizontal="center" vertical="center" wrapText="1"/>
      <protection/>
    </xf>
    <xf numFmtId="0" fontId="73" fillId="37" borderId="24" xfId="0" applyFont="1" applyFill="1" applyBorder="1" applyAlignment="1">
      <alignment horizontal="center" vertical="center" wrapText="1"/>
    </xf>
    <xf numFmtId="0" fontId="73" fillId="37" borderId="42" xfId="0" applyFont="1" applyFill="1" applyBorder="1" applyAlignment="1">
      <alignment horizontal="center" vertical="center" wrapText="1"/>
    </xf>
    <xf numFmtId="0" fontId="73" fillId="37" borderId="25" xfId="0" applyFont="1" applyFill="1" applyBorder="1" applyAlignment="1">
      <alignment horizontal="center" vertical="center" wrapText="1"/>
    </xf>
    <xf numFmtId="0" fontId="73" fillId="37" borderId="22" xfId="0" applyFont="1" applyFill="1" applyBorder="1" applyAlignment="1">
      <alignment horizontal="center" vertical="center" wrapText="1"/>
    </xf>
    <xf numFmtId="0" fontId="73" fillId="37" borderId="19" xfId="0" applyFont="1" applyFill="1" applyBorder="1" applyAlignment="1">
      <alignment horizontal="center" vertical="center" wrapText="1"/>
    </xf>
    <xf numFmtId="0" fontId="72" fillId="37" borderId="24" xfId="0" applyFont="1" applyFill="1" applyBorder="1" applyAlignment="1">
      <alignment horizontal="center" vertical="center"/>
    </xf>
    <xf numFmtId="0" fontId="72" fillId="37" borderId="42" xfId="0" applyFont="1" applyFill="1" applyBorder="1" applyAlignment="1">
      <alignment horizontal="center" vertical="center"/>
    </xf>
    <xf numFmtId="0" fontId="72" fillId="37" borderId="25" xfId="0" applyFont="1" applyFill="1" applyBorder="1" applyAlignment="1">
      <alignment horizontal="center" vertical="center"/>
    </xf>
    <xf numFmtId="0" fontId="72" fillId="37" borderId="21" xfId="0" applyFont="1" applyFill="1" applyBorder="1" applyAlignment="1">
      <alignment horizontal="center" vertical="center" wrapText="1"/>
    </xf>
    <xf numFmtId="0" fontId="72" fillId="37" borderId="37" xfId="0" applyFont="1" applyFill="1" applyBorder="1" applyAlignment="1">
      <alignment horizontal="center" vertical="center" wrapText="1"/>
    </xf>
    <xf numFmtId="0" fontId="72" fillId="37" borderId="23" xfId="0" applyFont="1" applyFill="1" applyBorder="1" applyAlignment="1">
      <alignment horizontal="center" vertical="center" wrapText="1"/>
    </xf>
    <xf numFmtId="0" fontId="72" fillId="37" borderId="16" xfId="0" applyFont="1" applyFill="1" applyBorder="1" applyAlignment="1">
      <alignment horizontal="center" vertical="center" wrapText="1"/>
    </xf>
    <xf numFmtId="0" fontId="72" fillId="37" borderId="41" xfId="0" applyFont="1" applyFill="1" applyBorder="1" applyAlignment="1">
      <alignment horizontal="center" vertical="center" wrapText="1"/>
    </xf>
    <xf numFmtId="0" fontId="72" fillId="37" borderId="20" xfId="0" applyFont="1" applyFill="1" applyBorder="1" applyAlignment="1">
      <alignment horizontal="center" vertical="center" wrapText="1"/>
    </xf>
    <xf numFmtId="8" fontId="61" fillId="0" borderId="37" xfId="45" applyNumberFormat="1" applyBorder="1" applyAlignment="1" applyProtection="1">
      <alignment horizontal="center" vertical="center" wrapText="1"/>
      <protection/>
    </xf>
    <xf numFmtId="8" fontId="61" fillId="0" borderId="23" xfId="45" applyNumberFormat="1" applyBorder="1" applyAlignment="1" applyProtection="1">
      <alignment horizontal="center" vertical="center" wrapText="1"/>
      <protection/>
    </xf>
    <xf numFmtId="8" fontId="61" fillId="0" borderId="0" xfId="45" applyNumberFormat="1" applyBorder="1" applyAlignment="1" applyProtection="1">
      <alignment horizontal="center" vertical="center" wrapText="1"/>
      <protection/>
    </xf>
    <xf numFmtId="8" fontId="61" fillId="0" borderId="18" xfId="45" applyNumberFormat="1" applyBorder="1" applyAlignment="1" applyProtection="1">
      <alignment horizontal="center" vertical="center" wrapText="1"/>
      <protection/>
    </xf>
    <xf numFmtId="0" fontId="81" fillId="38" borderId="21" xfId="0" applyFont="1" applyFill="1" applyBorder="1" applyAlignment="1">
      <alignment horizontal="left" vertical="center"/>
    </xf>
    <xf numFmtId="0" fontId="81" fillId="38" borderId="37" xfId="0" applyFont="1" applyFill="1" applyBorder="1" applyAlignment="1">
      <alignment horizontal="left" vertical="center"/>
    </xf>
    <xf numFmtId="0" fontId="81" fillId="38" borderId="23" xfId="0" applyFont="1" applyFill="1" applyBorder="1" applyAlignment="1">
      <alignment horizontal="left" vertical="center"/>
    </xf>
    <xf numFmtId="8" fontId="61" fillId="0" borderId="41" xfId="45" applyNumberFormat="1" applyBorder="1" applyAlignment="1" applyProtection="1">
      <alignment horizontal="center" vertical="center" wrapText="1"/>
      <protection/>
    </xf>
    <xf numFmtId="8" fontId="61" fillId="0" borderId="20" xfId="45" applyNumberFormat="1" applyBorder="1" applyAlignment="1" applyProtection="1">
      <alignment horizontal="center" vertical="center" wrapText="1"/>
      <protection/>
    </xf>
    <xf numFmtId="0" fontId="81" fillId="38" borderId="16" xfId="0" applyFont="1" applyFill="1" applyBorder="1" applyAlignment="1">
      <alignment horizontal="left" vertical="center" wrapText="1"/>
    </xf>
    <xf numFmtId="0" fontId="81" fillId="38" borderId="41" xfId="0" applyFont="1" applyFill="1" applyBorder="1" applyAlignment="1">
      <alignment horizontal="left" vertical="center" wrapText="1"/>
    </xf>
    <xf numFmtId="0" fontId="81" fillId="38" borderId="20" xfId="0" applyFont="1" applyFill="1" applyBorder="1" applyAlignment="1">
      <alignment horizontal="left" vertical="center" wrapText="1"/>
    </xf>
    <xf numFmtId="0" fontId="20" fillId="0" borderId="21" xfId="0" applyFont="1" applyBorder="1" applyAlignment="1">
      <alignment horizontal="center" vertical="center"/>
    </xf>
    <xf numFmtId="0" fontId="20" fillId="0" borderId="37"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41" xfId="0" applyFont="1" applyBorder="1" applyAlignment="1">
      <alignment horizontal="center" vertical="center"/>
    </xf>
    <xf numFmtId="0" fontId="20" fillId="0" borderId="20" xfId="0" applyFont="1" applyBorder="1" applyAlignment="1">
      <alignment horizontal="center" vertical="center"/>
    </xf>
    <xf numFmtId="0" fontId="61" fillId="37" borderId="43" xfId="45" applyFill="1" applyBorder="1" applyAlignment="1" applyProtection="1">
      <alignment horizontal="center" vertical="center"/>
      <protection/>
    </xf>
    <xf numFmtId="0" fontId="61" fillId="37" borderId="38" xfId="45" applyFill="1" applyBorder="1" applyAlignment="1" applyProtection="1">
      <alignment horizontal="center" vertical="center"/>
      <protection/>
    </xf>
    <xf numFmtId="0" fontId="61" fillId="37" borderId="44" xfId="45" applyFill="1" applyBorder="1" applyAlignment="1" applyProtection="1">
      <alignment horizontal="center" vertical="center"/>
      <protection/>
    </xf>
    <xf numFmtId="0" fontId="61" fillId="37" borderId="45" xfId="45" applyFill="1" applyBorder="1" applyAlignment="1" applyProtection="1">
      <alignment horizontal="center" vertical="center"/>
      <protection/>
    </xf>
    <xf numFmtId="0" fontId="61" fillId="37" borderId="46" xfId="45" applyFill="1" applyBorder="1" applyAlignment="1" applyProtection="1" quotePrefix="1">
      <alignment horizontal="center" vertical="center"/>
      <protection/>
    </xf>
    <xf numFmtId="0" fontId="61" fillId="37" borderId="47" xfId="45" applyFill="1" applyBorder="1" applyAlignment="1" applyProtection="1" quotePrefix="1">
      <alignment horizontal="center" vertical="center"/>
      <protection/>
    </xf>
    <xf numFmtId="0" fontId="61" fillId="37" borderId="43" xfId="45" applyFill="1" applyBorder="1" applyAlignment="1" applyProtection="1">
      <alignment horizontal="center"/>
      <protection/>
    </xf>
    <xf numFmtId="0" fontId="61" fillId="37" borderId="38" xfId="45" applyFill="1" applyBorder="1" applyAlignment="1" applyProtection="1">
      <alignment horizontal="center"/>
      <protection/>
    </xf>
    <xf numFmtId="0" fontId="61" fillId="37" borderId="44" xfId="45" applyFill="1" applyBorder="1" applyAlignment="1" applyProtection="1">
      <alignment horizontal="center"/>
      <protection/>
    </xf>
    <xf numFmtId="0" fontId="82" fillId="37" borderId="26" xfId="0" applyFont="1" applyFill="1" applyBorder="1" applyAlignment="1">
      <alignment horizontal="left" vertical="top"/>
    </xf>
    <xf numFmtId="0" fontId="82" fillId="37" borderId="0" xfId="0" applyFont="1" applyFill="1" applyBorder="1" applyAlignment="1">
      <alignment horizontal="left" vertical="top"/>
    </xf>
    <xf numFmtId="0" fontId="82" fillId="37" borderId="18" xfId="0" applyFont="1" applyFill="1" applyBorder="1" applyAlignment="1">
      <alignment horizontal="left" vertical="top"/>
    </xf>
    <xf numFmtId="0" fontId="82" fillId="37" borderId="16" xfId="0" applyFont="1" applyFill="1" applyBorder="1" applyAlignment="1">
      <alignment horizontal="left" vertical="top"/>
    </xf>
    <xf numFmtId="0" fontId="82" fillId="37" borderId="41" xfId="0" applyFont="1" applyFill="1" applyBorder="1" applyAlignment="1">
      <alignment horizontal="left" vertical="top"/>
    </xf>
    <xf numFmtId="0" fontId="82" fillId="37" borderId="20" xfId="0" applyFont="1" applyFill="1" applyBorder="1" applyAlignment="1">
      <alignment horizontal="left" vertical="top"/>
    </xf>
    <xf numFmtId="0" fontId="83" fillId="37" borderId="21" xfId="0" applyFont="1" applyFill="1" applyBorder="1" applyAlignment="1">
      <alignment horizontal="left" vertical="top" wrapText="1"/>
    </xf>
    <xf numFmtId="0" fontId="83" fillId="37" borderId="37" xfId="0" applyFont="1" applyFill="1" applyBorder="1" applyAlignment="1">
      <alignment horizontal="left" vertical="top" wrapText="1"/>
    </xf>
    <xf numFmtId="0" fontId="83" fillId="37" borderId="23" xfId="0" applyFont="1" applyFill="1" applyBorder="1" applyAlignment="1">
      <alignment horizontal="left" vertical="top" wrapText="1"/>
    </xf>
    <xf numFmtId="0" fontId="83" fillId="37" borderId="26" xfId="0" applyFont="1" applyFill="1" applyBorder="1" applyAlignment="1">
      <alignment horizontal="left" vertical="top" wrapText="1"/>
    </xf>
    <xf numFmtId="0" fontId="83" fillId="37" borderId="0" xfId="0" applyFont="1" applyFill="1" applyBorder="1" applyAlignment="1">
      <alignment horizontal="left" vertical="top" wrapText="1"/>
    </xf>
    <xf numFmtId="0" fontId="83" fillId="37" borderId="18" xfId="0" applyFont="1" applyFill="1" applyBorder="1" applyAlignment="1">
      <alignment horizontal="left" vertical="top" wrapText="1"/>
    </xf>
    <xf numFmtId="0" fontId="83" fillId="37" borderId="16" xfId="0" applyFont="1" applyFill="1" applyBorder="1" applyAlignment="1">
      <alignment horizontal="left" vertical="top" wrapText="1"/>
    </xf>
    <xf numFmtId="0" fontId="83" fillId="37" borderId="41" xfId="0" applyFont="1" applyFill="1" applyBorder="1" applyAlignment="1">
      <alignment horizontal="left" vertical="top" wrapText="1"/>
    </xf>
    <xf numFmtId="0" fontId="83" fillId="37" borderId="20" xfId="0" applyFont="1" applyFill="1" applyBorder="1" applyAlignment="1">
      <alignment horizontal="left" vertical="top" wrapText="1"/>
    </xf>
    <xf numFmtId="0" fontId="84" fillId="0" borderId="21"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20" xfId="0" applyFont="1" applyBorder="1" applyAlignment="1">
      <alignment horizontal="center" vertical="center" wrapText="1"/>
    </xf>
    <xf numFmtId="0" fontId="75" fillId="37" borderId="22" xfId="0" applyFont="1" applyFill="1" applyBorder="1" applyAlignment="1">
      <alignment horizontal="center" vertical="center" wrapText="1"/>
    </xf>
    <xf numFmtId="0" fontId="75" fillId="37" borderId="19" xfId="0" applyFont="1" applyFill="1" applyBorder="1" applyAlignment="1">
      <alignment horizontal="center" vertical="center" wrapText="1"/>
    </xf>
    <xf numFmtId="0" fontId="75" fillId="37" borderId="24" xfId="0" applyFont="1" applyFill="1" applyBorder="1" applyAlignment="1">
      <alignment horizontal="center" vertical="center" wrapText="1"/>
    </xf>
    <xf numFmtId="0" fontId="75" fillId="37" borderId="2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0</xdr:row>
      <xdr:rowOff>1143000</xdr:rowOff>
    </xdr:to>
    <xdr:pic>
      <xdr:nvPicPr>
        <xdr:cNvPr id="1" name="Picture 4"/>
        <xdr:cNvPicPr preferRelativeResize="1">
          <a:picLocks noChangeAspect="1"/>
        </xdr:cNvPicPr>
      </xdr:nvPicPr>
      <xdr:blipFill>
        <a:blip r:embed="rId1"/>
        <a:stretch>
          <a:fillRect/>
        </a:stretch>
      </xdr:blipFill>
      <xdr:spPr>
        <a:xfrm>
          <a:off x="0" y="0"/>
          <a:ext cx="1021080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409575" y="19050"/>
          <a:ext cx="10887075" cy="1143000"/>
        </a:xfrm>
        <a:prstGeom prst="rect">
          <a:avLst/>
        </a:prstGeom>
        <a:noFill/>
        <a:ln w="9525" cmpd="sng">
          <a:noFill/>
        </a:ln>
      </xdr:spPr>
    </xdr:pic>
    <xdr:clientData/>
  </xdr:twoCellAnchor>
  <xdr:twoCellAnchor editAs="oneCell">
    <xdr:from>
      <xdr:col>1</xdr:col>
      <xdr:colOff>0</xdr:colOff>
      <xdr:row>0</xdr:row>
      <xdr:rowOff>19050</xdr:rowOff>
    </xdr:from>
    <xdr:to>
      <xdr:col>4</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409575" y="19050"/>
          <a:ext cx="10829925"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3505200</xdr:colOff>
      <xdr:row>7</xdr:row>
      <xdr:rowOff>28575</xdr:rowOff>
    </xdr:to>
    <xdr:pic>
      <xdr:nvPicPr>
        <xdr:cNvPr id="1" name="Picture 4"/>
        <xdr:cNvPicPr preferRelativeResize="1">
          <a:picLocks noChangeAspect="1"/>
        </xdr:cNvPicPr>
      </xdr:nvPicPr>
      <xdr:blipFill>
        <a:blip r:embed="rId1"/>
        <a:stretch>
          <a:fillRect/>
        </a:stretch>
      </xdr:blipFill>
      <xdr:spPr>
        <a:xfrm>
          <a:off x="361950" y="19050"/>
          <a:ext cx="10839450"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3581400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1565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4</xdr:col>
      <xdr:colOff>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442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3600450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34700" cy="1143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3590925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25175" cy="1143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2266950</xdr:colOff>
      <xdr:row>5</xdr:row>
      <xdr:rowOff>114300</xdr:rowOff>
    </xdr:to>
    <xdr:pic>
      <xdr:nvPicPr>
        <xdr:cNvPr id="1" name="Picture 4"/>
        <xdr:cNvPicPr preferRelativeResize="1">
          <a:picLocks noChangeAspect="1"/>
        </xdr:cNvPicPr>
      </xdr:nvPicPr>
      <xdr:blipFill>
        <a:blip r:embed="rId1"/>
        <a:stretch>
          <a:fillRect/>
        </a:stretch>
      </xdr:blipFill>
      <xdr:spPr>
        <a:xfrm>
          <a:off x="0" y="0"/>
          <a:ext cx="96583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xdr:row>
      <xdr:rowOff>114300</xdr:rowOff>
    </xdr:from>
    <xdr:to>
      <xdr:col>1</xdr:col>
      <xdr:colOff>190500</xdr:colOff>
      <xdr:row>6</xdr:row>
      <xdr:rowOff>152400</xdr:rowOff>
    </xdr:to>
    <xdr:pic>
      <xdr:nvPicPr>
        <xdr:cNvPr id="1" name="1 Imagen"/>
        <xdr:cNvPicPr preferRelativeResize="1">
          <a:picLocks noChangeAspect="1"/>
        </xdr:cNvPicPr>
      </xdr:nvPicPr>
      <xdr:blipFill>
        <a:blip r:embed="rId1"/>
        <a:stretch>
          <a:fillRect/>
        </a:stretch>
      </xdr:blipFill>
      <xdr:spPr>
        <a:xfrm>
          <a:off x="180975" y="885825"/>
          <a:ext cx="1743075" cy="714375"/>
        </a:xfrm>
        <a:prstGeom prst="rect">
          <a:avLst/>
        </a:prstGeom>
        <a:noFill/>
        <a:ln w="9525" cmpd="sng">
          <a:noFill/>
        </a:ln>
      </xdr:spPr>
    </xdr:pic>
    <xdr:clientData/>
  </xdr:twoCellAnchor>
  <xdr:twoCellAnchor editAs="oneCell">
    <xdr:from>
      <xdr:col>14</xdr:col>
      <xdr:colOff>333375</xdr:colOff>
      <xdr:row>2</xdr:row>
      <xdr:rowOff>114300</xdr:rowOff>
    </xdr:from>
    <xdr:to>
      <xdr:col>17</xdr:col>
      <xdr:colOff>342900</xdr:colOff>
      <xdr:row>6</xdr:row>
      <xdr:rowOff>161925</xdr:rowOff>
    </xdr:to>
    <xdr:pic>
      <xdr:nvPicPr>
        <xdr:cNvPr id="2" name="2 Imagen"/>
        <xdr:cNvPicPr preferRelativeResize="1">
          <a:picLocks noChangeAspect="1"/>
        </xdr:cNvPicPr>
      </xdr:nvPicPr>
      <xdr:blipFill>
        <a:blip r:embed="rId2"/>
        <a:stretch>
          <a:fillRect/>
        </a:stretch>
      </xdr:blipFill>
      <xdr:spPr>
        <a:xfrm>
          <a:off x="14154150" y="885825"/>
          <a:ext cx="1181100"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2</xdr:row>
      <xdr:rowOff>161925</xdr:rowOff>
    </xdr:from>
    <xdr:to>
      <xdr:col>1</xdr:col>
      <xdr:colOff>857250</xdr:colOff>
      <xdr:row>5</xdr:row>
      <xdr:rowOff>114300</xdr:rowOff>
    </xdr:to>
    <xdr:pic>
      <xdr:nvPicPr>
        <xdr:cNvPr id="1" name="1 Imagen"/>
        <xdr:cNvPicPr preferRelativeResize="1">
          <a:picLocks noChangeAspect="1"/>
        </xdr:cNvPicPr>
      </xdr:nvPicPr>
      <xdr:blipFill>
        <a:blip r:embed="rId1"/>
        <a:stretch>
          <a:fillRect/>
        </a:stretch>
      </xdr:blipFill>
      <xdr:spPr>
        <a:xfrm>
          <a:off x="257175" y="561975"/>
          <a:ext cx="1133475" cy="466725"/>
        </a:xfrm>
        <a:prstGeom prst="rect">
          <a:avLst/>
        </a:prstGeom>
        <a:noFill/>
        <a:ln w="9525" cmpd="sng">
          <a:noFill/>
        </a:ln>
      </xdr:spPr>
    </xdr:pic>
    <xdr:clientData/>
  </xdr:twoCellAnchor>
  <xdr:twoCellAnchor editAs="oneCell">
    <xdr:from>
      <xdr:col>3</xdr:col>
      <xdr:colOff>847725</xdr:colOff>
      <xdr:row>2</xdr:row>
      <xdr:rowOff>190500</xdr:rowOff>
    </xdr:from>
    <xdr:to>
      <xdr:col>3</xdr:col>
      <xdr:colOff>1905000</xdr:colOff>
      <xdr:row>6</xdr:row>
      <xdr:rowOff>85725</xdr:rowOff>
    </xdr:to>
    <xdr:pic>
      <xdr:nvPicPr>
        <xdr:cNvPr id="2" name="2 Imagen"/>
        <xdr:cNvPicPr preferRelativeResize="1">
          <a:picLocks noChangeAspect="1"/>
        </xdr:cNvPicPr>
      </xdr:nvPicPr>
      <xdr:blipFill>
        <a:blip r:embed="rId2"/>
        <a:stretch>
          <a:fillRect/>
        </a:stretch>
      </xdr:blipFill>
      <xdr:spPr>
        <a:xfrm>
          <a:off x="8601075" y="590550"/>
          <a:ext cx="1057275" cy="5715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7</xdr:row>
      <xdr:rowOff>0</xdr:rowOff>
    </xdr:from>
    <xdr:to>
      <xdr:col>10</xdr:col>
      <xdr:colOff>504825</xdr:colOff>
      <xdr:row>9</xdr:row>
      <xdr:rowOff>171450</xdr:rowOff>
    </xdr:to>
    <xdr:pic>
      <xdr:nvPicPr>
        <xdr:cNvPr id="1" name="2 Imagen"/>
        <xdr:cNvPicPr preferRelativeResize="1">
          <a:picLocks noChangeAspect="1"/>
        </xdr:cNvPicPr>
      </xdr:nvPicPr>
      <xdr:blipFill>
        <a:blip r:embed="rId1"/>
        <a:stretch>
          <a:fillRect/>
        </a:stretch>
      </xdr:blipFill>
      <xdr:spPr>
        <a:xfrm>
          <a:off x="9886950" y="1343025"/>
          <a:ext cx="1057275" cy="552450"/>
        </a:xfrm>
        <a:prstGeom prst="rect">
          <a:avLst/>
        </a:prstGeom>
        <a:noFill/>
        <a:ln w="9525" cmpd="sng">
          <a:noFill/>
        </a:ln>
      </xdr:spPr>
    </xdr:pic>
    <xdr:clientData/>
  </xdr:twoCellAnchor>
  <xdr:twoCellAnchor editAs="oneCell">
    <xdr:from>
      <xdr:col>1</xdr:col>
      <xdr:colOff>266700</xdr:colOff>
      <xdr:row>6</xdr:row>
      <xdr:rowOff>142875</xdr:rowOff>
    </xdr:from>
    <xdr:to>
      <xdr:col>2</xdr:col>
      <xdr:colOff>1466850</xdr:colOff>
      <xdr:row>10</xdr:row>
      <xdr:rowOff>76200</xdr:rowOff>
    </xdr:to>
    <xdr:pic>
      <xdr:nvPicPr>
        <xdr:cNvPr id="2" name="1 Imagen"/>
        <xdr:cNvPicPr preferRelativeResize="1">
          <a:picLocks noChangeAspect="1"/>
        </xdr:cNvPicPr>
      </xdr:nvPicPr>
      <xdr:blipFill>
        <a:blip r:embed="rId2"/>
        <a:stretch>
          <a:fillRect/>
        </a:stretch>
      </xdr:blipFill>
      <xdr:spPr>
        <a:xfrm>
          <a:off x="1028700" y="1295400"/>
          <a:ext cx="1743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3038475</xdr:colOff>
      <xdr:row>7</xdr:row>
      <xdr:rowOff>28575</xdr:rowOff>
    </xdr:to>
    <xdr:pic>
      <xdr:nvPicPr>
        <xdr:cNvPr id="1" name="Picture 4"/>
        <xdr:cNvPicPr preferRelativeResize="1">
          <a:picLocks noChangeAspect="1"/>
        </xdr:cNvPicPr>
      </xdr:nvPicPr>
      <xdr:blipFill>
        <a:blip r:embed="rId1"/>
        <a:stretch>
          <a:fillRect/>
        </a:stretch>
      </xdr:blipFill>
      <xdr:spPr>
        <a:xfrm>
          <a:off x="304800" y="19050"/>
          <a:ext cx="109347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3524250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585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3495675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F64"/>
  <sheetViews>
    <sheetView zoomScale="85" zoomScaleNormal="85" zoomScaleSheetLayoutView="85" zoomScalePageLayoutView="0" workbookViewId="0" topLeftCell="A10">
      <selection activeCell="C23" sqref="C23"/>
    </sheetView>
  </sheetViews>
  <sheetFormatPr defaultColWidth="11.421875" defaultRowHeight="12.75"/>
  <cols>
    <col min="1" max="1" width="24.57421875" style="0" customWidth="1"/>
    <col min="2" max="2" width="64.28125" style="0" customWidth="1"/>
    <col min="3" max="3" width="21.140625" style="0" customWidth="1"/>
    <col min="5" max="6" width="15.7109375" style="0" customWidth="1"/>
  </cols>
  <sheetData>
    <row r="1" spans="1:6" ht="93" customHeight="1">
      <c r="A1" s="276"/>
      <c r="B1" s="276"/>
      <c r="C1" s="276"/>
      <c r="D1" s="276"/>
      <c r="E1" s="276"/>
      <c r="F1" s="276"/>
    </row>
    <row r="2" spans="1:6" ht="47.25" customHeight="1">
      <c r="A2" s="273" t="s">
        <v>8</v>
      </c>
      <c r="B2" s="273"/>
      <c r="C2" s="273"/>
      <c r="D2" s="273"/>
      <c r="E2" s="273"/>
      <c r="F2" s="273"/>
    </row>
    <row r="3" spans="1:6" ht="77.25" customHeight="1">
      <c r="A3" s="273" t="s">
        <v>9</v>
      </c>
      <c r="B3" s="273"/>
      <c r="C3" s="273"/>
      <c r="D3" s="273"/>
      <c r="E3" s="273"/>
      <c r="F3" s="273"/>
    </row>
    <row r="4" spans="1:6" ht="32.25" customHeight="1">
      <c r="A4" s="274" t="s">
        <v>7</v>
      </c>
      <c r="B4" s="275"/>
      <c r="C4" s="275"/>
      <c r="D4" s="275"/>
      <c r="E4" s="275"/>
      <c r="F4" s="275"/>
    </row>
    <row r="5" spans="1:6" s="2" customFormat="1" ht="48" customHeight="1">
      <c r="A5" s="13" t="s">
        <v>10</v>
      </c>
      <c r="B5" s="5" t="s">
        <v>0</v>
      </c>
      <c r="C5" s="6" t="s">
        <v>11</v>
      </c>
      <c r="D5" s="6" t="s">
        <v>1</v>
      </c>
      <c r="E5" s="6" t="s">
        <v>2</v>
      </c>
      <c r="F5" s="6" t="s">
        <v>12</v>
      </c>
    </row>
    <row r="6" spans="1:6" ht="30" customHeight="1">
      <c r="A6" s="4" t="s">
        <v>19</v>
      </c>
      <c r="B6" s="4" t="s">
        <v>20</v>
      </c>
      <c r="C6" s="10" t="s">
        <v>21</v>
      </c>
      <c r="D6" s="15" t="s">
        <v>22</v>
      </c>
      <c r="E6" s="17" t="s">
        <v>26</v>
      </c>
      <c r="F6" s="11" t="s">
        <v>14</v>
      </c>
    </row>
    <row r="7" spans="1:6" ht="30" customHeight="1">
      <c r="A7" s="7" t="s">
        <v>23</v>
      </c>
      <c r="B7" s="7" t="s">
        <v>24</v>
      </c>
      <c r="C7" s="10" t="s">
        <v>21</v>
      </c>
      <c r="D7" s="19" t="s">
        <v>25</v>
      </c>
      <c r="E7" s="16">
        <v>13000</v>
      </c>
      <c r="F7" s="8"/>
    </row>
    <row r="8" spans="1:6" ht="30" customHeight="1">
      <c r="A8" s="7" t="s">
        <v>27</v>
      </c>
      <c r="B8" s="4" t="s">
        <v>83</v>
      </c>
      <c r="C8" s="10" t="s">
        <v>21</v>
      </c>
      <c r="D8" s="19" t="s">
        <v>28</v>
      </c>
      <c r="E8" s="18">
        <v>13010</v>
      </c>
      <c r="F8" s="8"/>
    </row>
    <row r="9" spans="1:6" ht="30" customHeight="1">
      <c r="A9" s="7" t="s">
        <v>64</v>
      </c>
      <c r="B9" s="7" t="s">
        <v>65</v>
      </c>
      <c r="C9" s="10" t="s">
        <v>21</v>
      </c>
      <c r="D9" s="19" t="s">
        <v>66</v>
      </c>
      <c r="E9" s="18" t="s">
        <v>67</v>
      </c>
      <c r="F9" s="8"/>
    </row>
    <row r="10" spans="1:6" ht="30" customHeight="1">
      <c r="A10" s="7" t="s">
        <v>29</v>
      </c>
      <c r="B10" s="7" t="s">
        <v>86</v>
      </c>
      <c r="C10" s="10" t="s">
        <v>21</v>
      </c>
      <c r="D10" s="15" t="s">
        <v>30</v>
      </c>
      <c r="E10" s="17" t="s">
        <v>31</v>
      </c>
      <c r="F10" s="8"/>
    </row>
    <row r="11" spans="1:6" ht="30" customHeight="1">
      <c r="A11" s="7" t="s">
        <v>32</v>
      </c>
      <c r="B11" s="22" t="s">
        <v>33</v>
      </c>
      <c r="C11" s="10"/>
      <c r="D11" s="19" t="s">
        <v>34</v>
      </c>
      <c r="E11" s="17" t="s">
        <v>35</v>
      </c>
      <c r="F11" s="8"/>
    </row>
    <row r="12" spans="1:6" ht="30" customHeight="1">
      <c r="A12" s="7" t="s">
        <v>36</v>
      </c>
      <c r="B12" s="7" t="s">
        <v>37</v>
      </c>
      <c r="C12" s="10" t="s">
        <v>21</v>
      </c>
      <c r="D12" s="19" t="s">
        <v>38</v>
      </c>
      <c r="E12" s="17" t="s">
        <v>39</v>
      </c>
      <c r="F12" s="8"/>
    </row>
    <row r="13" spans="1:6" ht="30" customHeight="1">
      <c r="A13" s="7" t="s">
        <v>40</v>
      </c>
      <c r="B13" s="7" t="s">
        <v>41</v>
      </c>
      <c r="C13" s="10" t="s">
        <v>21</v>
      </c>
      <c r="D13" s="19" t="s">
        <v>42</v>
      </c>
      <c r="E13" s="17" t="s">
        <v>43</v>
      </c>
      <c r="F13" s="8"/>
    </row>
    <row r="14" spans="1:6" ht="30" customHeight="1">
      <c r="A14" s="7" t="s">
        <v>44</v>
      </c>
      <c r="B14" s="7" t="s">
        <v>45</v>
      </c>
      <c r="C14" s="10" t="s">
        <v>21</v>
      </c>
      <c r="D14" s="19" t="s">
        <v>46</v>
      </c>
      <c r="E14" s="17" t="s">
        <v>47</v>
      </c>
      <c r="F14" s="8"/>
    </row>
    <row r="15" spans="1:6" ht="30" customHeight="1">
      <c r="A15" s="7" t="s">
        <v>48</v>
      </c>
      <c r="B15" s="7" t="s">
        <v>49</v>
      </c>
      <c r="C15" s="10" t="s">
        <v>21</v>
      </c>
      <c r="D15" s="19" t="s">
        <v>50</v>
      </c>
      <c r="E15" s="17" t="s">
        <v>51</v>
      </c>
      <c r="F15" s="8"/>
    </row>
    <row r="16" spans="1:6" ht="30" customHeight="1">
      <c r="A16" s="7" t="s">
        <v>78</v>
      </c>
      <c r="B16" s="7" t="s">
        <v>79</v>
      </c>
      <c r="C16" s="10" t="s">
        <v>21</v>
      </c>
      <c r="D16" s="19" t="s">
        <v>80</v>
      </c>
      <c r="E16" s="17" t="s">
        <v>81</v>
      </c>
      <c r="F16" s="8"/>
    </row>
    <row r="17" spans="1:6" ht="30" customHeight="1">
      <c r="A17" s="20" t="s">
        <v>52</v>
      </c>
      <c r="B17" s="7" t="s">
        <v>87</v>
      </c>
      <c r="C17" s="10" t="s">
        <v>21</v>
      </c>
      <c r="D17" s="15" t="s">
        <v>53</v>
      </c>
      <c r="E17" s="17" t="s">
        <v>54</v>
      </c>
      <c r="F17" s="8"/>
    </row>
    <row r="18" spans="1:6" ht="30" customHeight="1">
      <c r="A18" s="20" t="s">
        <v>120</v>
      </c>
      <c r="B18" s="7"/>
      <c r="C18" s="10"/>
      <c r="D18" s="15"/>
      <c r="E18" s="17"/>
      <c r="F18" s="8"/>
    </row>
    <row r="19" spans="1:6" ht="30" customHeight="1">
      <c r="A19" s="7" t="s">
        <v>55</v>
      </c>
      <c r="B19" s="7" t="s">
        <v>88</v>
      </c>
      <c r="C19" s="10" t="s">
        <v>21</v>
      </c>
      <c r="D19" s="15" t="s">
        <v>56</v>
      </c>
      <c r="E19" s="17" t="s">
        <v>57</v>
      </c>
      <c r="F19" s="8"/>
    </row>
    <row r="20" spans="1:6" ht="30" customHeight="1">
      <c r="A20" s="7" t="s">
        <v>58</v>
      </c>
      <c r="B20" s="7" t="s">
        <v>89</v>
      </c>
      <c r="C20" s="10" t="s">
        <v>21</v>
      </c>
      <c r="D20" s="15" t="s">
        <v>59</v>
      </c>
      <c r="E20" s="17" t="s">
        <v>60</v>
      </c>
      <c r="F20" s="8"/>
    </row>
    <row r="21" spans="1:6" ht="30" customHeight="1">
      <c r="A21" s="20" t="s">
        <v>61</v>
      </c>
      <c r="B21" s="7" t="s">
        <v>90</v>
      </c>
      <c r="C21" s="10" t="s">
        <v>21</v>
      </c>
      <c r="D21" s="19" t="s">
        <v>62</v>
      </c>
      <c r="E21" s="17" t="s">
        <v>63</v>
      </c>
      <c r="F21" s="8"/>
    </row>
    <row r="22" spans="1:6" ht="30" customHeight="1">
      <c r="A22" s="7" t="s">
        <v>68</v>
      </c>
      <c r="B22" s="4" t="s">
        <v>85</v>
      </c>
      <c r="C22" s="10" t="s">
        <v>21</v>
      </c>
      <c r="D22" s="19" t="s">
        <v>69</v>
      </c>
      <c r="E22" s="17" t="s">
        <v>70</v>
      </c>
      <c r="F22" s="8"/>
    </row>
    <row r="23" spans="1:6" ht="30" customHeight="1">
      <c r="A23" s="7" t="s">
        <v>71</v>
      </c>
      <c r="B23" s="7" t="s">
        <v>72</v>
      </c>
      <c r="C23" s="10" t="s">
        <v>21</v>
      </c>
      <c r="D23" s="21" t="s">
        <v>73</v>
      </c>
      <c r="E23" s="17" t="s">
        <v>74</v>
      </c>
      <c r="F23" s="8"/>
    </row>
    <row r="24" spans="1:6" ht="30" customHeight="1">
      <c r="A24" s="7" t="s">
        <v>75</v>
      </c>
      <c r="B24" s="7" t="s">
        <v>84</v>
      </c>
      <c r="C24" s="10" t="s">
        <v>21</v>
      </c>
      <c r="D24" s="21" t="s">
        <v>76</v>
      </c>
      <c r="E24" s="17" t="s">
        <v>77</v>
      </c>
      <c r="F24" s="8"/>
    </row>
    <row r="25" spans="1:6" ht="12.75">
      <c r="A25" s="4"/>
      <c r="B25" s="4"/>
      <c r="C25" s="3"/>
      <c r="D25" s="1"/>
      <c r="E25" s="1"/>
      <c r="F25" s="1"/>
    </row>
    <row r="26" spans="1:4" ht="12.75">
      <c r="A26" s="7" t="s">
        <v>3</v>
      </c>
      <c r="B26" s="9" t="s">
        <v>5</v>
      </c>
      <c r="C26" s="3"/>
      <c r="D26" s="1"/>
    </row>
    <row r="27" spans="1:4" ht="12.75">
      <c r="A27" s="4"/>
      <c r="B27" s="4"/>
      <c r="C27" s="3"/>
      <c r="D27" s="1"/>
    </row>
    <row r="28" spans="1:4" ht="12.75">
      <c r="A28" s="7" t="s">
        <v>4</v>
      </c>
      <c r="B28" s="9" t="s">
        <v>6</v>
      </c>
      <c r="C28" s="3"/>
      <c r="D28" s="1"/>
    </row>
    <row r="29" spans="1:3" ht="12.75">
      <c r="A29" s="4"/>
      <c r="B29" s="4"/>
      <c r="C29" s="3"/>
    </row>
    <row r="30" spans="1:3" ht="12.75">
      <c r="A30" s="7" t="s">
        <v>82</v>
      </c>
      <c r="B30" s="4"/>
      <c r="C30" s="3"/>
    </row>
    <row r="31" ht="12.75">
      <c r="C31" s="1"/>
    </row>
    <row r="34" spans="1:6" ht="60.75" customHeight="1">
      <c r="A34" s="271"/>
      <c r="B34" s="271"/>
      <c r="C34" s="271"/>
      <c r="D34" s="271"/>
      <c r="E34" s="271"/>
      <c r="F34" s="271"/>
    </row>
    <row r="40" spans="1:6" ht="89.25" customHeight="1">
      <c r="A40" s="276"/>
      <c r="B40" s="276"/>
      <c r="C40" s="276"/>
      <c r="D40" s="276"/>
      <c r="E40" s="276"/>
      <c r="F40" s="276"/>
    </row>
    <row r="41" spans="1:6" ht="60" customHeight="1">
      <c r="A41" s="273"/>
      <c r="B41" s="273"/>
      <c r="C41" s="273"/>
      <c r="D41" s="273"/>
      <c r="E41" s="273"/>
      <c r="F41" s="273"/>
    </row>
    <row r="42" spans="1:6" ht="87" customHeight="1">
      <c r="A42" s="273"/>
      <c r="B42" s="273"/>
      <c r="C42" s="273"/>
      <c r="D42" s="273"/>
      <c r="E42" s="273"/>
      <c r="F42" s="273"/>
    </row>
    <row r="45" spans="1:4" ht="18">
      <c r="A45" s="277"/>
      <c r="B45" s="277"/>
      <c r="C45" s="277"/>
      <c r="D45" s="277"/>
    </row>
    <row r="46" ht="12.75">
      <c r="A46" s="12"/>
    </row>
    <row r="47" spans="1:5" ht="115.5" customHeight="1">
      <c r="A47" s="6"/>
      <c r="B47" s="6"/>
      <c r="C47" s="6"/>
      <c r="D47" s="272"/>
      <c r="E47" s="272"/>
    </row>
    <row r="48" spans="1:5" ht="12.75">
      <c r="A48" s="6"/>
      <c r="B48" s="6"/>
      <c r="C48" s="6"/>
      <c r="D48" s="272"/>
      <c r="E48" s="272"/>
    </row>
    <row r="49" spans="1:5" ht="12.75">
      <c r="A49" s="6"/>
      <c r="B49" s="6"/>
      <c r="C49" s="6"/>
      <c r="D49" s="272"/>
      <c r="E49" s="272"/>
    </row>
    <row r="50" spans="1:5" ht="12.75">
      <c r="A50" s="6"/>
      <c r="B50" s="6"/>
      <c r="C50" s="6"/>
      <c r="D50" s="272"/>
      <c r="E50" s="272"/>
    </row>
    <row r="51" spans="1:5" ht="12.75">
      <c r="A51" s="6"/>
      <c r="B51" s="6"/>
      <c r="C51" s="6"/>
      <c r="D51" s="272"/>
      <c r="E51" s="272"/>
    </row>
    <row r="52" spans="1:5" ht="12.75">
      <c r="A52" s="6"/>
      <c r="B52" s="6"/>
      <c r="C52" s="6"/>
      <c r="D52" s="272"/>
      <c r="E52" s="272"/>
    </row>
    <row r="53" spans="1:5" ht="12.75">
      <c r="A53" s="6"/>
      <c r="B53" s="6"/>
      <c r="C53" s="6"/>
      <c r="D53" s="272"/>
      <c r="E53" s="272"/>
    </row>
    <row r="54" spans="1:5" ht="12.75">
      <c r="A54" s="6"/>
      <c r="B54" s="6"/>
      <c r="C54" s="6"/>
      <c r="D54" s="272"/>
      <c r="E54" s="272"/>
    </row>
    <row r="55" spans="1:5" ht="12.75">
      <c r="A55" s="6"/>
      <c r="B55" s="6"/>
      <c r="C55" s="6"/>
      <c r="D55" s="272"/>
      <c r="E55" s="272"/>
    </row>
    <row r="56" spans="1:5" ht="12.75">
      <c r="A56" s="14"/>
      <c r="B56" s="14"/>
      <c r="C56" s="14"/>
      <c r="D56" s="272"/>
      <c r="E56" s="272"/>
    </row>
    <row r="57" spans="1:5" ht="12.75">
      <c r="A57" s="14"/>
      <c r="B57" s="14"/>
      <c r="C57" s="14"/>
      <c r="D57" s="272"/>
      <c r="E57" s="272"/>
    </row>
    <row r="60" spans="1:3" ht="12.75">
      <c r="A60" s="7"/>
      <c r="B60" s="9"/>
      <c r="C60" s="3"/>
    </row>
    <row r="61" spans="1:3" ht="12.75">
      <c r="A61" s="4"/>
      <c r="B61" s="4"/>
      <c r="C61" s="3"/>
    </row>
    <row r="62" spans="1:3" ht="12.75">
      <c r="A62" s="7"/>
      <c r="B62" s="9"/>
      <c r="C62" s="3"/>
    </row>
    <row r="63" spans="1:3" ht="12.75">
      <c r="A63" s="4"/>
      <c r="B63" s="4"/>
      <c r="C63" s="3"/>
    </row>
    <row r="64" spans="1:3" ht="12.75">
      <c r="A64" s="7"/>
      <c r="B64" s="4"/>
      <c r="C64" s="3"/>
    </row>
  </sheetData>
  <sheetProtection/>
  <mergeCells count="11">
    <mergeCell ref="D48:E57"/>
    <mergeCell ref="A45:D45"/>
    <mergeCell ref="A40:F40"/>
    <mergeCell ref="A41:F41"/>
    <mergeCell ref="A42:F42"/>
    <mergeCell ref="A34:F34"/>
    <mergeCell ref="D47:E47"/>
    <mergeCell ref="A3:F3"/>
    <mergeCell ref="A2:F2"/>
    <mergeCell ref="A4:F4"/>
    <mergeCell ref="A1:F1"/>
  </mergeCells>
  <printOptions/>
  <pageMargins left="0.8267716535433072" right="0.1968503937007874" top="0.2362204724409449" bottom="0.2362204724409449" header="0" footer="0.2362204724409449"/>
  <pageSetup horizontalDpi="600" verticalDpi="600" orientation="landscape" scale="85"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B8:J653"/>
  <sheetViews>
    <sheetView zoomScalePageLayoutView="0" workbookViewId="0" topLeftCell="A95">
      <selection activeCell="B119" sqref="B119"/>
    </sheetView>
  </sheetViews>
  <sheetFormatPr defaultColWidth="11.421875" defaultRowHeight="12.75"/>
  <cols>
    <col min="1" max="1" width="6.140625" style="0" customWidth="1"/>
    <col min="3" max="3" width="44.57421875" style="0" customWidth="1"/>
    <col min="4" max="4" width="54.00390625" style="0" customWidth="1"/>
    <col min="5" max="5" width="54.140625" style="0" customWidth="1"/>
    <col min="6" max="6" width="0.13671875" style="0" customWidth="1"/>
  </cols>
  <sheetData>
    <row r="8" spans="2:6" ht="12.75">
      <c r="B8" s="276"/>
      <c r="C8" s="276"/>
      <c r="D8" s="276"/>
      <c r="E8" s="276"/>
      <c r="F8" s="276"/>
    </row>
    <row r="9" spans="2:6" ht="12.75">
      <c r="B9" s="278" t="s">
        <v>101</v>
      </c>
      <c r="C9" s="279"/>
      <c r="D9" s="279"/>
      <c r="E9" s="279"/>
      <c r="F9" s="280"/>
    </row>
    <row r="10" spans="2:6" ht="12.75">
      <c r="B10" s="281" t="s">
        <v>102</v>
      </c>
      <c r="C10" s="281"/>
      <c r="D10" s="281"/>
      <c r="E10" s="281"/>
      <c r="F10" s="281"/>
    </row>
    <row r="13" spans="2:5" ht="18">
      <c r="B13" s="277" t="s">
        <v>107</v>
      </c>
      <c r="C13" s="277"/>
      <c r="D13" s="277"/>
      <c r="E13" s="277"/>
    </row>
    <row r="14" ht="12.75">
      <c r="B14" s="12"/>
    </row>
    <row r="15" spans="2:5" ht="25.5">
      <c r="B15" s="6" t="s">
        <v>15</v>
      </c>
      <c r="C15" s="6" t="s">
        <v>16</v>
      </c>
      <c r="D15" s="6" t="s">
        <v>17</v>
      </c>
      <c r="E15" s="31" t="s">
        <v>18</v>
      </c>
    </row>
    <row r="16" spans="2:5" ht="12.75">
      <c r="B16" s="24">
        <v>1</v>
      </c>
      <c r="C16" s="135" t="s">
        <v>3394</v>
      </c>
      <c r="D16" s="136" t="s">
        <v>202</v>
      </c>
      <c r="E16" s="125" t="str">
        <f>IF(B16=1,(G534),(0))</f>
        <v>DANIEL  ALBARRAN HERNANDEZ</v>
      </c>
    </row>
    <row r="17" spans="2:5" ht="25.5">
      <c r="B17" s="24">
        <v>2</v>
      </c>
      <c r="C17" s="135" t="s">
        <v>3395</v>
      </c>
      <c r="D17" s="137" t="s">
        <v>2790</v>
      </c>
      <c r="E17" s="125" t="str">
        <f>IF(B17=2,(G535),(0))</f>
        <v>TOMASA OTILIA  RAMOS RIOJA</v>
      </c>
    </row>
    <row r="18" spans="2:5" ht="25.5">
      <c r="B18" s="24">
        <v>3</v>
      </c>
      <c r="C18" s="135" t="s">
        <v>3396</v>
      </c>
      <c r="D18" s="138" t="s">
        <v>2791</v>
      </c>
      <c r="E18" s="125" t="str">
        <f>IF(B18=3,(G536),(0))</f>
        <v>VICENTE ALBARRAN CASTAÑEDA</v>
      </c>
    </row>
    <row r="19" spans="2:5" ht="12.75">
      <c r="B19" s="24">
        <v>4</v>
      </c>
      <c r="C19" s="135" t="s">
        <v>3397</v>
      </c>
      <c r="D19" s="138" t="s">
        <v>2792</v>
      </c>
      <c r="E19" s="125" t="str">
        <f>IF(B19=4,(G537),(0))</f>
        <v>DONAJI TLATUILTZIN MEZA FLORES</v>
      </c>
    </row>
    <row r="20" spans="2:5" ht="12.75">
      <c r="B20" s="24">
        <v>5</v>
      </c>
      <c r="C20" s="139" t="s">
        <v>3398</v>
      </c>
      <c r="D20" s="138" t="s">
        <v>277</v>
      </c>
      <c r="E20" s="125" t="str">
        <f>IF(B20=5,(G538),(0))</f>
        <v>ALBINA ROMERO JIMENEZ</v>
      </c>
    </row>
    <row r="21" spans="2:5" ht="12.75">
      <c r="B21" s="24">
        <v>6</v>
      </c>
      <c r="C21" s="139" t="s">
        <v>3399</v>
      </c>
      <c r="D21" s="126" t="s">
        <v>2793</v>
      </c>
      <c r="E21" s="125" t="str">
        <f>IF(B21=6,(G539),(0))</f>
        <v>MARIA GUADALUPE VIANEY ROMERO COLIN</v>
      </c>
    </row>
    <row r="22" spans="2:5" ht="25.5">
      <c r="B22" s="24">
        <v>7</v>
      </c>
      <c r="C22" s="135" t="s">
        <v>3400</v>
      </c>
      <c r="D22" s="137" t="s">
        <v>2794</v>
      </c>
      <c r="E22" s="125" t="str">
        <f>IF(B22=7,(G540),(0))</f>
        <v>ALEJANDRA AGUILAR CHAVEZ</v>
      </c>
    </row>
    <row r="23" spans="2:5" ht="12.75">
      <c r="B23" s="24">
        <v>8</v>
      </c>
      <c r="C23" s="135" t="s">
        <v>3401</v>
      </c>
      <c r="D23" s="138" t="s">
        <v>214</v>
      </c>
      <c r="E23" s="125" t="str">
        <f>IF(B23=8,(G541),(0))</f>
        <v>ZENAIDA GRACIELA NOGUERON NOGUERO</v>
      </c>
    </row>
    <row r="24" spans="2:5" ht="12.75">
      <c r="B24" s="24">
        <v>9</v>
      </c>
      <c r="C24" s="135" t="s">
        <v>3401</v>
      </c>
      <c r="D24" s="138" t="s">
        <v>2795</v>
      </c>
      <c r="E24" s="125" t="str">
        <f>IF(B24=9,(G542),(0))</f>
        <v>PABLO HERNANDEZ NOGUERON</v>
      </c>
    </row>
    <row r="25" spans="2:5" ht="12.75">
      <c r="B25" s="24">
        <v>10</v>
      </c>
      <c r="C25" s="135" t="s">
        <v>3401</v>
      </c>
      <c r="D25" s="138" t="s">
        <v>214</v>
      </c>
      <c r="E25" s="125" t="str">
        <f>IF(B25=10,(G543),(0))</f>
        <v>ELBA CHIRINOS RINCON</v>
      </c>
    </row>
    <row r="26" spans="2:5" ht="12.75">
      <c r="B26" s="24">
        <v>11</v>
      </c>
      <c r="C26" s="135" t="s">
        <v>3401</v>
      </c>
      <c r="D26" s="138" t="s">
        <v>214</v>
      </c>
      <c r="E26" s="125" t="str">
        <f>IF(B26=11,(G544),(0))</f>
        <v>CARMEN  CASTAÑEDA CASTAÑEDA</v>
      </c>
    </row>
    <row r="27" spans="2:5" ht="12.75">
      <c r="B27" s="24">
        <v>12</v>
      </c>
      <c r="C27" s="139" t="s">
        <v>3402</v>
      </c>
      <c r="D27" s="138" t="s">
        <v>2796</v>
      </c>
      <c r="E27" s="125" t="str">
        <f>IF(B27=12,(G545),(0))</f>
        <v>JORGE SANCHEZ HERNANDEZ</v>
      </c>
    </row>
    <row r="28" spans="2:5" ht="12.75">
      <c r="B28" s="24">
        <v>13</v>
      </c>
      <c r="C28" s="140" t="s">
        <v>3403</v>
      </c>
      <c r="D28" s="138" t="s">
        <v>2797</v>
      </c>
      <c r="E28" s="125" t="str">
        <f>IF(B28=13,(G546),(0))</f>
        <v>EDITH TRINIDAD VILLA</v>
      </c>
    </row>
    <row r="29" spans="2:5" ht="25.5">
      <c r="B29" s="24">
        <v>14</v>
      </c>
      <c r="C29" s="139" t="s">
        <v>3402</v>
      </c>
      <c r="D29" s="138" t="s">
        <v>2798</v>
      </c>
      <c r="E29" s="125" t="str">
        <f>IF(B29=14,(G547),(0))</f>
        <v>MARIA TERESA AGUILAR CHAVEZ</v>
      </c>
    </row>
    <row r="30" spans="2:5" ht="12.75">
      <c r="B30" s="24">
        <v>15</v>
      </c>
      <c r="C30" s="135" t="s">
        <v>3401</v>
      </c>
      <c r="D30" s="138" t="s">
        <v>2799</v>
      </c>
      <c r="E30" s="125" t="str">
        <f>IF(B30=15,(G548),(0))</f>
        <v>MARIA GUADALUPE MALVAEZ SANCHEZ</v>
      </c>
    </row>
    <row r="31" spans="2:5" ht="12.75">
      <c r="B31" s="24">
        <v>16</v>
      </c>
      <c r="C31" s="140" t="s">
        <v>3404</v>
      </c>
      <c r="D31" s="138" t="s">
        <v>2800</v>
      </c>
      <c r="E31" s="125" t="str">
        <f>IF(B31=16,(G549),(0))</f>
        <v>MARIA FELIX HERRERA GRANILLO</v>
      </c>
    </row>
    <row r="32" spans="2:5" ht="12.75">
      <c r="B32" s="24">
        <v>17</v>
      </c>
      <c r="C32" s="140" t="s">
        <v>3405</v>
      </c>
      <c r="D32" s="141" t="s">
        <v>2801</v>
      </c>
      <c r="E32" s="125" t="str">
        <f>IF(B32=17,(G550),(0))</f>
        <v>IVONNE CASTAÑEDA ALVAREZ</v>
      </c>
    </row>
    <row r="33" spans="2:5" ht="12.75">
      <c r="B33" s="24">
        <v>18</v>
      </c>
      <c r="C33" s="140" t="s">
        <v>3406</v>
      </c>
      <c r="D33" s="141" t="s">
        <v>2801</v>
      </c>
      <c r="E33" s="125" t="str">
        <f>IF(B33=18,(G551),(0))</f>
        <v>MARGARITA TORRES VILLANUEVA</v>
      </c>
    </row>
    <row r="34" spans="2:5" ht="25.5">
      <c r="B34" s="24">
        <v>19</v>
      </c>
      <c r="C34" s="140" t="s">
        <v>3406</v>
      </c>
      <c r="D34" s="137" t="s">
        <v>2802</v>
      </c>
      <c r="E34" s="125" t="str">
        <f>IF(B34=19,(G552),(0))</f>
        <v>SANDRA VILLANUEVA TORRES</v>
      </c>
    </row>
    <row r="35" spans="2:5" ht="38.25">
      <c r="B35" s="24">
        <v>20</v>
      </c>
      <c r="C35" s="140" t="s">
        <v>3407</v>
      </c>
      <c r="D35" s="137" t="s">
        <v>2803</v>
      </c>
      <c r="E35" s="125" t="str">
        <f>IF(B35=20,(G553),(0))</f>
        <v>ABRAHAM MEZA GOMEZ</v>
      </c>
    </row>
    <row r="36" spans="2:5" ht="12.75">
      <c r="B36" s="24">
        <v>21</v>
      </c>
      <c r="C36" s="140" t="s">
        <v>3402</v>
      </c>
      <c r="D36" s="138" t="s">
        <v>2804</v>
      </c>
      <c r="E36" s="125" t="str">
        <f>IF(B36=21,(G554),(0))</f>
        <v>MARIA DE LA LUZ  ROMERO</v>
      </c>
    </row>
    <row r="37" spans="2:5" ht="25.5">
      <c r="B37" s="24">
        <v>22</v>
      </c>
      <c r="C37" s="140" t="s">
        <v>3402</v>
      </c>
      <c r="D37" s="138" t="s">
        <v>2805</v>
      </c>
      <c r="E37" s="125" t="str">
        <f>IF(B37=22,(G555),(0))</f>
        <v>MARIA DOLORES DURAN DE LA CURZ</v>
      </c>
    </row>
    <row r="38" spans="2:5" ht="25.5">
      <c r="B38" s="24">
        <v>23</v>
      </c>
      <c r="C38" s="140" t="s">
        <v>3402</v>
      </c>
      <c r="D38" s="138" t="s">
        <v>2805</v>
      </c>
      <c r="E38" s="125" t="str">
        <f>IF(B38=23,(G556),(0))</f>
        <v>MARIA DOLORES DURAN DE LA CURZ</v>
      </c>
    </row>
    <row r="39" spans="2:5" ht="12.75">
      <c r="B39" s="24">
        <v>24</v>
      </c>
      <c r="C39" s="140" t="s">
        <v>3401</v>
      </c>
      <c r="D39" s="138" t="s">
        <v>2806</v>
      </c>
      <c r="E39" s="125" t="str">
        <f>IF(B39=24,(G557),(0))</f>
        <v>JUAN DANIEL SANCHEZ TRINIDAD</v>
      </c>
    </row>
    <row r="40" spans="2:5" ht="12.75">
      <c r="B40" s="24">
        <v>25</v>
      </c>
      <c r="C40" s="140" t="s">
        <v>3408</v>
      </c>
      <c r="D40" s="138" t="s">
        <v>2807</v>
      </c>
      <c r="E40" s="125" t="str">
        <f>IF(B40=25,(G558),(0))</f>
        <v>NOE BERNARDO DE LA PEÑA  CARDENAS</v>
      </c>
    </row>
    <row r="41" spans="2:5" ht="12.75">
      <c r="B41" s="24">
        <v>26</v>
      </c>
      <c r="C41" s="140" t="s">
        <v>3409</v>
      </c>
      <c r="D41" s="138" t="s">
        <v>2808</v>
      </c>
      <c r="E41" s="125" t="str">
        <f>IF(B41=26,(G559),(0))</f>
        <v>FRANCISCO VILLANUEVA HERRERA</v>
      </c>
    </row>
    <row r="42" spans="2:5" ht="12.75">
      <c r="B42" s="24">
        <v>27</v>
      </c>
      <c r="C42" s="140" t="s">
        <v>3408</v>
      </c>
      <c r="D42" s="138" t="s">
        <v>2809</v>
      </c>
      <c r="E42" s="125" t="str">
        <f>IF(B42=27,(G560),(0))</f>
        <v>BERTHA MORALES JURADO</v>
      </c>
    </row>
    <row r="43" spans="2:5" ht="12.75">
      <c r="B43" s="24">
        <v>28</v>
      </c>
      <c r="C43" s="140" t="s">
        <v>3401</v>
      </c>
      <c r="D43" s="138" t="s">
        <v>214</v>
      </c>
      <c r="E43" s="125" t="str">
        <f>IF(B43=28,(G561),(0))</f>
        <v>SARA CHIRINOS CASTAÑEDA</v>
      </c>
    </row>
    <row r="44" spans="2:5" ht="12.75">
      <c r="B44" s="24">
        <v>29</v>
      </c>
      <c r="C44" s="140" t="s">
        <v>3410</v>
      </c>
      <c r="D44" s="138" t="s">
        <v>764</v>
      </c>
      <c r="E44" s="125" t="str">
        <f>IF(B44=29,(G562),(0))</f>
        <v>FRANCISCO VALENTE REYES VALENCIA</v>
      </c>
    </row>
    <row r="45" spans="2:5" ht="12.75">
      <c r="B45" s="24">
        <v>30</v>
      </c>
      <c r="C45" s="140" t="s">
        <v>3411</v>
      </c>
      <c r="D45" s="138" t="s">
        <v>2810</v>
      </c>
      <c r="E45" s="125" t="str">
        <f>IF(B45=30,(G563),(0))</f>
        <v>FRANCISCA ROMERO SANTILLAN</v>
      </c>
    </row>
    <row r="46" spans="2:5" ht="12.75">
      <c r="B46" s="24">
        <v>31</v>
      </c>
      <c r="C46" s="140" t="s">
        <v>3411</v>
      </c>
      <c r="D46" s="141" t="s">
        <v>2811</v>
      </c>
      <c r="E46" s="125" t="str">
        <f>IF(B46=31,(G564),(0))</f>
        <v>EMMA RUFINA  GALICIA</v>
      </c>
    </row>
    <row r="47" spans="2:5" ht="12.75">
      <c r="B47" s="24">
        <v>32</v>
      </c>
      <c r="C47" s="140" t="s">
        <v>3411</v>
      </c>
      <c r="D47" s="138" t="s">
        <v>308</v>
      </c>
      <c r="E47" s="125" t="str">
        <f>IF(B47=32,(G565),(0))</f>
        <v>MARIA GRACIELA CHAVEZ NOGUERON</v>
      </c>
    </row>
    <row r="48" spans="2:5" ht="12.75">
      <c r="B48" s="24">
        <v>33</v>
      </c>
      <c r="C48" s="140" t="s">
        <v>3411</v>
      </c>
      <c r="D48" s="138" t="s">
        <v>308</v>
      </c>
      <c r="E48" s="125" t="str">
        <f>IF(B48=33,(G566),(0))</f>
        <v>MARIA GRACIELA CHAVEZ NOGUERON</v>
      </c>
    </row>
    <row r="49" spans="2:5" ht="12.75">
      <c r="B49" s="24">
        <v>34</v>
      </c>
      <c r="C49" s="140" t="s">
        <v>3412</v>
      </c>
      <c r="D49" s="138" t="s">
        <v>220</v>
      </c>
      <c r="E49" s="125" t="str">
        <f>IF(B49=34,(G567),(0))</f>
        <v>ROBERTO  ALVARADO MARTINEZ</v>
      </c>
    </row>
    <row r="50" spans="2:5" ht="12.75">
      <c r="B50" s="24">
        <v>35</v>
      </c>
      <c r="C50" s="140" t="s">
        <v>3412</v>
      </c>
      <c r="D50" s="138" t="s">
        <v>220</v>
      </c>
      <c r="E50" s="125" t="str">
        <f>IF(B50=35,(G568),(0))</f>
        <v>MATIAS BARTOLO AYALA</v>
      </c>
    </row>
    <row r="51" spans="2:5" ht="12.75">
      <c r="B51" s="24">
        <v>36</v>
      </c>
      <c r="C51" s="140" t="s">
        <v>3402</v>
      </c>
      <c r="D51" s="138" t="s">
        <v>1248</v>
      </c>
      <c r="E51" s="125" t="str">
        <f>IF(B51=36,(G569),(0))</f>
        <v>ROBERTO CARLOS TERREZ MORALES</v>
      </c>
    </row>
    <row r="52" spans="2:5" ht="12.75">
      <c r="B52" s="24">
        <v>37</v>
      </c>
      <c r="C52" s="140" t="s">
        <v>3413</v>
      </c>
      <c r="D52" s="141" t="s">
        <v>2811</v>
      </c>
      <c r="E52" s="125" t="str">
        <f>IF(B52=37,(G570),(0))</f>
        <v>JAVIER BARTOLO AYALA</v>
      </c>
    </row>
    <row r="53" spans="2:5" ht="12.75">
      <c r="B53" s="24">
        <v>38</v>
      </c>
      <c r="C53" s="140" t="s">
        <v>3413</v>
      </c>
      <c r="D53" s="141" t="s">
        <v>2811</v>
      </c>
      <c r="E53" s="125" t="str">
        <f>IF(B53=38,(G571),(0))</f>
        <v>FELIX BARTOLO AYALA</v>
      </c>
    </row>
    <row r="54" spans="2:5" ht="12.75">
      <c r="B54" s="24">
        <v>39</v>
      </c>
      <c r="C54" s="140" t="s">
        <v>3411</v>
      </c>
      <c r="D54" s="138" t="s">
        <v>214</v>
      </c>
      <c r="E54" s="125" t="s">
        <v>3901</v>
      </c>
    </row>
    <row r="55" spans="2:5" ht="12.75">
      <c r="B55" s="24">
        <v>40</v>
      </c>
      <c r="C55" s="140" t="s">
        <v>3414</v>
      </c>
      <c r="D55" s="138" t="s">
        <v>2812</v>
      </c>
      <c r="E55" s="125" t="str">
        <f>IF(B55=40,(G573),(0))</f>
        <v>MARTHA CATALINA MARTINEZ REYES</v>
      </c>
    </row>
    <row r="56" spans="2:5" ht="12.75">
      <c r="B56" s="24">
        <v>41</v>
      </c>
      <c r="C56" s="140" t="s">
        <v>3415</v>
      </c>
      <c r="D56" s="138" t="s">
        <v>985</v>
      </c>
      <c r="E56" s="125" t="str">
        <f>IF(B56=41,(G574),(0))</f>
        <v>RUTH LOPEZ SANSEN</v>
      </c>
    </row>
    <row r="57" spans="2:5" ht="12.75">
      <c r="B57" s="24">
        <v>42</v>
      </c>
      <c r="C57" s="140" t="s">
        <v>3416</v>
      </c>
      <c r="D57" s="138" t="s">
        <v>2813</v>
      </c>
      <c r="E57" s="125" t="str">
        <f>IF(B57=42,(G575),(0))</f>
        <v>JOCABED MANCILLA CHAVEZ</v>
      </c>
    </row>
    <row r="58" spans="2:5" ht="12.75">
      <c r="B58" s="24">
        <v>43</v>
      </c>
      <c r="C58" s="140" t="s">
        <v>3412</v>
      </c>
      <c r="D58" s="138" t="s">
        <v>2814</v>
      </c>
      <c r="E58" s="125" t="str">
        <f>IF(B58=43,(G576),(0))</f>
        <v>BERTHA MARTINA GUTIERREZ VENEGAS</v>
      </c>
    </row>
    <row r="59" spans="2:5" ht="12.75">
      <c r="B59" s="24">
        <v>44</v>
      </c>
      <c r="C59" s="140" t="s">
        <v>3417</v>
      </c>
      <c r="D59" s="138" t="s">
        <v>2815</v>
      </c>
      <c r="E59" s="125" t="str">
        <f>IF(B59=44,(G577),(0))</f>
        <v>JULIA GARCIA VENEGAS</v>
      </c>
    </row>
    <row r="60" spans="2:5" ht="12.75">
      <c r="B60" s="24">
        <v>45</v>
      </c>
      <c r="C60" s="140" t="s">
        <v>3418</v>
      </c>
      <c r="D60" s="138" t="s">
        <v>2816</v>
      </c>
      <c r="E60" s="125" t="str">
        <f>IF(B60=45,(G578),(0))</f>
        <v>APOLINAR LOPEZ HERNANDEZ</v>
      </c>
    </row>
    <row r="61" spans="2:5" ht="12.75">
      <c r="B61" s="24">
        <v>46</v>
      </c>
      <c r="C61" s="140" t="s">
        <v>3417</v>
      </c>
      <c r="D61" s="138" t="s">
        <v>2815</v>
      </c>
      <c r="E61" s="125" t="str">
        <f>IF(B61=46,(G579),(0))</f>
        <v>APOLONIA GARCIA VENEGAS</v>
      </c>
    </row>
    <row r="62" spans="2:5" ht="12.75">
      <c r="B62" s="24">
        <v>47</v>
      </c>
      <c r="C62" s="140" t="s">
        <v>3419</v>
      </c>
      <c r="D62" s="138" t="s">
        <v>2817</v>
      </c>
      <c r="E62" s="125" t="str">
        <f>IF(B62=47,(G580),(0))</f>
        <v>MARCELLA TANIA LOPEZ GUTIERREZ</v>
      </c>
    </row>
    <row r="63" spans="2:5" ht="25.5">
      <c r="B63" s="24">
        <v>48</v>
      </c>
      <c r="C63" s="140" t="s">
        <v>3420</v>
      </c>
      <c r="D63" s="138" t="s">
        <v>2818</v>
      </c>
      <c r="E63" s="125" t="str">
        <f>IF(B63=48,(G581),(0))</f>
        <v>LOURDES MORENO  GARCIA</v>
      </c>
    </row>
    <row r="64" spans="2:5" ht="12.75">
      <c r="B64" s="24">
        <v>49</v>
      </c>
      <c r="C64" s="140" t="s">
        <v>3421</v>
      </c>
      <c r="D64" s="138" t="s">
        <v>1056</v>
      </c>
      <c r="E64" s="125" t="str">
        <f>IF(B64=49,(G582),(0))</f>
        <v>ASUNCION  GARMENDIA CARMONA</v>
      </c>
    </row>
    <row r="65" spans="2:5" ht="12.75">
      <c r="B65" s="24">
        <v>50</v>
      </c>
      <c r="C65" s="140" t="s">
        <v>3422</v>
      </c>
      <c r="D65" s="138" t="s">
        <v>985</v>
      </c>
      <c r="E65" s="130" t="str">
        <f>IF(B65=50,(G583),(0))</f>
        <v>OSWALDO VARGAS MARTINEZ</v>
      </c>
    </row>
    <row r="66" spans="2:5" ht="12.75">
      <c r="B66" s="24">
        <v>51</v>
      </c>
      <c r="C66" s="140" t="s">
        <v>3423</v>
      </c>
      <c r="D66" s="138" t="s">
        <v>985</v>
      </c>
      <c r="E66" s="130" t="str">
        <f>IF(B66=51,(G584),(0))</f>
        <v>EVANGELINA GARCIA VILLALOBOS</v>
      </c>
    </row>
    <row r="67" spans="2:5" ht="12.75">
      <c r="B67" s="24">
        <v>52</v>
      </c>
      <c r="C67" s="140" t="s">
        <v>3423</v>
      </c>
      <c r="D67" s="138" t="s">
        <v>985</v>
      </c>
      <c r="E67" s="130" t="str">
        <f>IF(B67=52,(G585),(0))</f>
        <v>EDITH PEÑALOZA DUARTE</v>
      </c>
    </row>
    <row r="68" spans="2:5" ht="12.75">
      <c r="B68" s="24">
        <v>53</v>
      </c>
      <c r="C68" s="140" t="s">
        <v>3402</v>
      </c>
      <c r="D68" s="138" t="s">
        <v>2819</v>
      </c>
      <c r="E68" s="130" t="str">
        <f>IF(B68=53,(G586),(0))</f>
        <v>ERIKA MARTINEZ  NOGUERON</v>
      </c>
    </row>
    <row r="69" spans="2:5" ht="12.75">
      <c r="B69" s="24">
        <v>54</v>
      </c>
      <c r="C69" s="140" t="s">
        <v>3402</v>
      </c>
      <c r="D69" s="138" t="s">
        <v>2820</v>
      </c>
      <c r="E69" s="130" t="str">
        <f>IF(B69=54,(G587),(0))</f>
        <v>SANTIAGO MARTINEZ CASTAÑEDA</v>
      </c>
    </row>
    <row r="70" spans="2:5" ht="12.75">
      <c r="B70" s="24">
        <v>55</v>
      </c>
      <c r="C70" s="140" t="s">
        <v>3402</v>
      </c>
      <c r="D70" s="138" t="s">
        <v>2821</v>
      </c>
      <c r="E70" s="130" t="str">
        <f>IF(B70=55,(G588),(0))</f>
        <v>FRANCISCA NOGUERON DE LA ROSA</v>
      </c>
    </row>
    <row r="71" spans="2:5" ht="12.75">
      <c r="B71" s="24">
        <v>56</v>
      </c>
      <c r="C71" s="140" t="s">
        <v>3424</v>
      </c>
      <c r="D71" s="138" t="s">
        <v>1383</v>
      </c>
      <c r="E71" s="130" t="str">
        <f>IF(B71=56,(G589),(0))</f>
        <v>MARIA  FLORES TAPIA</v>
      </c>
    </row>
    <row r="72" spans="2:5" ht="25.5">
      <c r="B72" s="24">
        <v>57</v>
      </c>
      <c r="C72" s="140" t="s">
        <v>3425</v>
      </c>
      <c r="D72" s="138" t="s">
        <v>2822</v>
      </c>
      <c r="E72" s="130" t="str">
        <f>IF(B72=57,(G590),(0))</f>
        <v>MIGUEL ANGEL MEZA FLORES</v>
      </c>
    </row>
    <row r="73" spans="2:5" ht="12.75">
      <c r="B73" s="24">
        <v>58</v>
      </c>
      <c r="C73" s="140" t="s">
        <v>3426</v>
      </c>
      <c r="D73" s="138" t="s">
        <v>2823</v>
      </c>
      <c r="E73" s="130" t="str">
        <f>IF(B73=58,(G591),(0))</f>
        <v>JUAN FLORES TAPIA</v>
      </c>
    </row>
    <row r="74" spans="2:5" ht="25.5">
      <c r="B74" s="24">
        <v>59</v>
      </c>
      <c r="C74" s="140" t="s">
        <v>3426</v>
      </c>
      <c r="D74" s="138" t="s">
        <v>2824</v>
      </c>
      <c r="E74" s="130" t="s">
        <v>3879</v>
      </c>
    </row>
    <row r="75" spans="2:5" ht="25.5">
      <c r="B75" s="24">
        <v>60</v>
      </c>
      <c r="C75" s="140" t="s">
        <v>3427</v>
      </c>
      <c r="D75" s="138" t="s">
        <v>2825</v>
      </c>
      <c r="E75" s="130" t="str">
        <f>IF(B75=60,(G593),(0))</f>
        <v>ALBERTO LEONEL CASTILLO CANO</v>
      </c>
    </row>
    <row r="76" spans="2:5" ht="12.75">
      <c r="B76" s="24">
        <v>61</v>
      </c>
      <c r="C76" s="140" t="s">
        <v>3427</v>
      </c>
      <c r="D76" s="138" t="s">
        <v>2826</v>
      </c>
      <c r="E76" s="130" t="str">
        <f>IF(B76=61,(G594),(0))</f>
        <v>VICTOR MANUEL CASTILLO GONZALEZ</v>
      </c>
    </row>
    <row r="77" spans="2:5" ht="12.75">
      <c r="B77" s="24">
        <v>62</v>
      </c>
      <c r="C77" s="140" t="s">
        <v>3425</v>
      </c>
      <c r="D77" s="141" t="s">
        <v>2827</v>
      </c>
      <c r="E77" s="133" t="str">
        <f>IF(B77=62,(G595),(0))</f>
        <v>ALEJANDRA CASTAÑEDA ALVAREZ</v>
      </c>
    </row>
    <row r="78" spans="2:5" ht="25.5">
      <c r="B78" s="24">
        <v>63</v>
      </c>
      <c r="C78" s="140" t="s">
        <v>3426</v>
      </c>
      <c r="D78" s="138" t="s">
        <v>2828</v>
      </c>
      <c r="E78" s="130" t="str">
        <f>IF(B78=63,(G596),(0))</f>
        <v>JUAN MARTINEZ DURAN</v>
      </c>
    </row>
    <row r="79" spans="2:5" ht="25.5">
      <c r="B79" s="24">
        <v>64</v>
      </c>
      <c r="C79" s="140" t="s">
        <v>3426</v>
      </c>
      <c r="D79" s="138" t="s">
        <v>2828</v>
      </c>
      <c r="E79" s="130" t="str">
        <f>IF(B79=64,(G597),(0))</f>
        <v>JUAN MARTINEZ DURAN</v>
      </c>
    </row>
    <row r="80" spans="2:5" ht="12.75">
      <c r="B80" s="24">
        <v>65</v>
      </c>
      <c r="C80" s="140" t="s">
        <v>3426</v>
      </c>
      <c r="D80" s="138" t="s">
        <v>959</v>
      </c>
      <c r="E80" s="130" t="str">
        <f>IF(B80=65,(G598),(0))</f>
        <v>ALEJANDRA BEATRIZ CHAVEZ ARCE</v>
      </c>
    </row>
    <row r="81" spans="2:5" ht="25.5">
      <c r="B81" s="24">
        <v>66</v>
      </c>
      <c r="C81" s="140" t="s">
        <v>3428</v>
      </c>
      <c r="D81" s="138" t="s">
        <v>2829</v>
      </c>
      <c r="E81" s="130" t="str">
        <f>IF(B81=66,(G599),(0))</f>
        <v>MARIA DE LA LUZ ZAMORA CHAVEZ</v>
      </c>
    </row>
    <row r="82" spans="2:5" ht="12.75">
      <c r="B82" s="24">
        <v>67</v>
      </c>
      <c r="C82" s="140" t="s">
        <v>3428</v>
      </c>
      <c r="D82" s="138" t="s">
        <v>2830</v>
      </c>
      <c r="E82" s="130" t="str">
        <f>IF(B82=67,(G600),(0))</f>
        <v>MARIA MUCIÑO MENDOZA</v>
      </c>
    </row>
    <row r="83" spans="2:5" ht="25.5">
      <c r="B83" s="24">
        <v>68</v>
      </c>
      <c r="C83" s="140" t="s">
        <v>3428</v>
      </c>
      <c r="D83" s="138" t="s">
        <v>2831</v>
      </c>
      <c r="E83" s="130" t="str">
        <f>IF(B83=68,(G601),(0))</f>
        <v>ELIAS CASTAÑEDA JIMENEZ</v>
      </c>
    </row>
    <row r="84" spans="2:5" ht="12.75">
      <c r="B84" s="24">
        <v>69</v>
      </c>
      <c r="C84" s="140" t="s">
        <v>3428</v>
      </c>
      <c r="D84" s="136" t="s">
        <v>2832</v>
      </c>
      <c r="E84" s="130" t="str">
        <f>IF(B84=69,(G602),(0))</f>
        <v>ANA KAREN PEREZ MORENO</v>
      </c>
    </row>
    <row r="85" spans="2:5" ht="12.75">
      <c r="B85" s="24">
        <v>70</v>
      </c>
      <c r="C85" s="140" t="s">
        <v>3428</v>
      </c>
      <c r="D85" s="136" t="s">
        <v>2832</v>
      </c>
      <c r="E85" s="130" t="str">
        <f>IF(B85=70,(G603),(0))</f>
        <v>MANUEL ALVAREZ SAN MARTIN</v>
      </c>
    </row>
    <row r="86" spans="2:5" ht="12.75">
      <c r="B86" s="24">
        <v>71</v>
      </c>
      <c r="C86" s="140" t="s">
        <v>3429</v>
      </c>
      <c r="D86" s="138" t="s">
        <v>2833</v>
      </c>
      <c r="E86" s="130" t="str">
        <f>IF(B86=71,(G604),(0))</f>
        <v>CLAUDIA MARLENE MANCILLA CHAVEZ</v>
      </c>
    </row>
    <row r="87" spans="2:5" ht="12.75">
      <c r="B87" s="24">
        <v>72</v>
      </c>
      <c r="C87" s="140" t="s">
        <v>3430</v>
      </c>
      <c r="D87" s="138" t="s">
        <v>100</v>
      </c>
      <c r="E87" s="130" t="str">
        <f>IF(B87=72,(G605),(0))</f>
        <v>NAHUM  CRUZ HERNANDEZ</v>
      </c>
    </row>
    <row r="88" spans="2:5" ht="12.75">
      <c r="B88" s="24">
        <v>73</v>
      </c>
      <c r="C88" s="140" t="s">
        <v>3428</v>
      </c>
      <c r="D88" s="137" t="s">
        <v>2834</v>
      </c>
      <c r="E88" s="130" t="str">
        <f>IF(B88=73,(G606),(0))</f>
        <v>GREGORIO MALVAEZ SANDOVAL</v>
      </c>
    </row>
    <row r="89" spans="2:5" ht="12.75">
      <c r="B89" s="24">
        <v>74</v>
      </c>
      <c r="C89" s="140" t="s">
        <v>3431</v>
      </c>
      <c r="D89" s="142" t="s">
        <v>2835</v>
      </c>
      <c r="E89" s="130" t="str">
        <f>IF(B89=74,(G607),(0))</f>
        <v>MARIA TRINIDAD SANTIAGO SORIANO</v>
      </c>
    </row>
    <row r="90" spans="2:5" ht="12.75">
      <c r="B90" s="24">
        <v>75</v>
      </c>
      <c r="C90" s="140" t="s">
        <v>3431</v>
      </c>
      <c r="D90" s="138" t="s">
        <v>2836</v>
      </c>
      <c r="E90" s="133" t="s">
        <v>3512</v>
      </c>
    </row>
    <row r="91" spans="2:5" ht="12.75">
      <c r="B91" s="24">
        <v>76</v>
      </c>
      <c r="C91" s="140" t="s">
        <v>3432</v>
      </c>
      <c r="D91" s="138" t="s">
        <v>675</v>
      </c>
      <c r="E91" s="130" t="str">
        <f>IF(B91=76,(G609),(0))</f>
        <v>SOLEDAD MEDINA MERIDA</v>
      </c>
    </row>
    <row r="92" spans="2:5" ht="12.75">
      <c r="B92" s="24">
        <v>77</v>
      </c>
      <c r="C92" s="140" t="s">
        <v>3433</v>
      </c>
      <c r="D92" s="138" t="s">
        <v>2837</v>
      </c>
      <c r="E92" s="130" t="str">
        <f>IF(B92=77,(G610),(0))</f>
        <v>FELIPE MENDEZ DE LA PEÑA</v>
      </c>
    </row>
    <row r="93" spans="2:5" ht="12.75">
      <c r="B93" s="24">
        <v>78</v>
      </c>
      <c r="C93" s="140" t="s">
        <v>3434</v>
      </c>
      <c r="D93" s="138" t="s">
        <v>2838</v>
      </c>
      <c r="E93" s="130" t="str">
        <f>IF(B93=78,(G611),(0))</f>
        <v>EUSEBIA MARIA ANGELA  DE LA PEÑA MARTINEZ</v>
      </c>
    </row>
    <row r="94" spans="2:5" ht="12.75">
      <c r="B94" s="24">
        <v>79</v>
      </c>
      <c r="C94" s="140" t="s">
        <v>3434</v>
      </c>
      <c r="D94" s="138" t="s">
        <v>210</v>
      </c>
      <c r="E94" s="130" t="str">
        <f>IF(B94=79,(G612),(0))</f>
        <v>HERMILA MONROY SANTANA</v>
      </c>
    </row>
    <row r="95" spans="2:5" ht="12.75">
      <c r="B95" s="24">
        <v>80</v>
      </c>
      <c r="C95" s="140" t="s">
        <v>3434</v>
      </c>
      <c r="D95" s="141" t="s">
        <v>2839</v>
      </c>
      <c r="E95" s="130" t="str">
        <f>IF(B95=80,(G613),(0))</f>
        <v>CLARA ISABEL REYES BERNABE</v>
      </c>
    </row>
    <row r="96" spans="2:5" ht="12.75">
      <c r="B96" s="24">
        <v>81</v>
      </c>
      <c r="C96" s="140" t="s">
        <v>3435</v>
      </c>
      <c r="D96" s="138" t="s">
        <v>277</v>
      </c>
      <c r="E96" s="130" t="str">
        <f>IF(B96=81,(G614),(0))</f>
        <v>LUIS CASTAÑEDA CARRASCO</v>
      </c>
    </row>
    <row r="97" spans="2:5" ht="12.75">
      <c r="B97" s="24">
        <v>82</v>
      </c>
      <c r="C97" s="140" t="s">
        <v>3428</v>
      </c>
      <c r="D97" s="138" t="s">
        <v>674</v>
      </c>
      <c r="E97" s="130" t="str">
        <f>IF(B97=82,(G615),(0))</f>
        <v>FRANCISCO MELESIO ACEVEDO  CAÑEDO</v>
      </c>
    </row>
    <row r="98" spans="2:5" ht="12.75">
      <c r="B98" s="24">
        <v>83</v>
      </c>
      <c r="C98" s="140" t="s">
        <v>3431</v>
      </c>
      <c r="D98" s="138" t="s">
        <v>277</v>
      </c>
      <c r="E98" s="130" t="s">
        <v>3902</v>
      </c>
    </row>
    <row r="99" spans="2:5" ht="12.75">
      <c r="B99" s="24">
        <v>84</v>
      </c>
      <c r="C99" s="140" t="s">
        <v>3428</v>
      </c>
      <c r="D99" s="137" t="s">
        <v>2840</v>
      </c>
      <c r="E99" s="130" t="str">
        <f>IF(B99=84,(G617),(0))</f>
        <v>ROSA MARTINEZ TORRES</v>
      </c>
    </row>
    <row r="100" spans="2:5" ht="25.5">
      <c r="B100" s="24">
        <v>85</v>
      </c>
      <c r="C100" s="140" t="s">
        <v>3428</v>
      </c>
      <c r="D100" s="138" t="s">
        <v>2841</v>
      </c>
      <c r="E100" s="130" t="str">
        <f>IF(B100=85,(G618),(0))</f>
        <v>MARIA SANTA GUTIERREZ NUÑEZ</v>
      </c>
    </row>
    <row r="101" spans="2:5" ht="12.75">
      <c r="B101" s="24">
        <v>86</v>
      </c>
      <c r="C101" s="140" t="s">
        <v>3428</v>
      </c>
      <c r="D101" s="141" t="s">
        <v>664</v>
      </c>
      <c r="E101" s="130" t="s">
        <v>3903</v>
      </c>
    </row>
    <row r="102" spans="2:5" ht="12.75">
      <c r="B102" s="24">
        <v>87</v>
      </c>
      <c r="C102" s="140" t="s">
        <v>3428</v>
      </c>
      <c r="D102" s="141" t="s">
        <v>664</v>
      </c>
      <c r="E102" s="130" t="s">
        <v>3903</v>
      </c>
    </row>
    <row r="103" spans="2:5" ht="12.75">
      <c r="B103" s="24">
        <v>88</v>
      </c>
      <c r="C103" s="140" t="s">
        <v>3436</v>
      </c>
      <c r="D103" s="138" t="s">
        <v>2842</v>
      </c>
      <c r="E103" s="130" t="str">
        <f>IF(B103=88,(G621),(0))</f>
        <v>JOSEFINA ORTIZ ORTA</v>
      </c>
    </row>
    <row r="104" spans="2:5" ht="12.75">
      <c r="B104" s="24">
        <v>89</v>
      </c>
      <c r="C104" s="140" t="s">
        <v>3437</v>
      </c>
      <c r="D104" s="138" t="s">
        <v>2843</v>
      </c>
      <c r="E104" s="130" t="str">
        <f>IF(B104=89,(G622),(0))</f>
        <v>LETICIA RUBIO9 GARDUÑO</v>
      </c>
    </row>
    <row r="105" spans="2:5" ht="12.75">
      <c r="B105" s="24">
        <v>90</v>
      </c>
      <c r="C105" s="140" t="s">
        <v>3438</v>
      </c>
      <c r="D105" s="131" t="s">
        <v>2844</v>
      </c>
      <c r="E105" s="130" t="str">
        <f>IF(B105=90,(G623),(0))</f>
        <v>ALBERTO MARQUEZ RUBIO</v>
      </c>
    </row>
    <row r="106" spans="2:5" ht="12.75">
      <c r="B106" s="24">
        <v>91</v>
      </c>
      <c r="C106" s="140" t="s">
        <v>3439</v>
      </c>
      <c r="D106" s="138" t="s">
        <v>1198</v>
      </c>
      <c r="E106" s="130" t="str">
        <f>IF(B106=91,(G624),(0))</f>
        <v>LUCIO AARON MARQUEZ PEREZ</v>
      </c>
    </row>
    <row r="107" spans="2:5" ht="12.75">
      <c r="B107" s="24">
        <v>92</v>
      </c>
      <c r="C107" s="140" t="s">
        <v>3440</v>
      </c>
      <c r="D107" s="138" t="s">
        <v>207</v>
      </c>
      <c r="E107" s="130" t="str">
        <f>IF(B107=92,(G625),(0))</f>
        <v>MAURICIO ALEJANDRO TERREZ MORALES</v>
      </c>
    </row>
    <row r="108" spans="2:5" ht="12.75">
      <c r="B108" s="24">
        <v>93</v>
      </c>
      <c r="C108" s="140" t="s">
        <v>3441</v>
      </c>
      <c r="D108" s="138" t="s">
        <v>2845</v>
      </c>
      <c r="E108" s="133" t="s">
        <v>3882</v>
      </c>
    </row>
    <row r="109" spans="2:5" ht="12.75">
      <c r="B109" s="24">
        <v>94</v>
      </c>
      <c r="C109" s="140" t="s">
        <v>3440</v>
      </c>
      <c r="D109" s="138" t="s">
        <v>214</v>
      </c>
      <c r="E109" s="130" t="str">
        <f>IF(B109=94,(G627),(0))</f>
        <v>CRISTINA CRUZ CORONA</v>
      </c>
    </row>
    <row r="110" spans="2:5" ht="12.75">
      <c r="B110" s="24">
        <v>95</v>
      </c>
      <c r="C110" s="140" t="s">
        <v>3442</v>
      </c>
      <c r="D110" s="138" t="s">
        <v>220</v>
      </c>
      <c r="E110" s="130" t="str">
        <f>IF(B110=95,(G628),(0))</f>
        <v>RITA ARACELI QUIÑONEZ JIMENEZ</v>
      </c>
    </row>
    <row r="111" spans="2:5" ht="12.75">
      <c r="B111" s="24">
        <v>96</v>
      </c>
      <c r="C111" s="140" t="s">
        <v>3442</v>
      </c>
      <c r="D111" s="138" t="s">
        <v>220</v>
      </c>
      <c r="E111" s="130" t="str">
        <f>IF(B111=96,(G629),(0))</f>
        <v>RITA ARACELI QUIÑONEZ JIMENEZ</v>
      </c>
    </row>
    <row r="112" spans="2:5" ht="12.75">
      <c r="B112" s="24">
        <v>97</v>
      </c>
      <c r="C112" s="140" t="s">
        <v>3443</v>
      </c>
      <c r="D112" s="138" t="s">
        <v>338</v>
      </c>
      <c r="E112" s="130" t="str">
        <f>IF(B112=97,(G630),(0))</f>
        <v>MARIA GUADALUPE QUIÑONES JIMENEZ</v>
      </c>
    </row>
    <row r="113" spans="2:5" ht="25.5">
      <c r="B113" s="24">
        <v>98</v>
      </c>
      <c r="C113" s="140" t="s">
        <v>3444</v>
      </c>
      <c r="D113" s="138" t="s">
        <v>2846</v>
      </c>
      <c r="E113" s="130" t="str">
        <f>IF(B113=98,(G631),(0))</f>
        <v>ROSA ALICIA GONZALEZ GALICIA</v>
      </c>
    </row>
    <row r="114" spans="2:5" ht="12.75">
      <c r="B114" s="24">
        <v>99</v>
      </c>
      <c r="C114" s="140" t="s">
        <v>3440</v>
      </c>
      <c r="D114" s="138" t="s">
        <v>2847</v>
      </c>
      <c r="E114" s="130" t="str">
        <f>IF(B114=99,(G632),(0))</f>
        <v>MARLEN JURADO  ROMERO</v>
      </c>
    </row>
    <row r="115" spans="2:5" ht="12.75">
      <c r="B115" s="24">
        <v>100</v>
      </c>
      <c r="C115" s="140" t="s">
        <v>3445</v>
      </c>
      <c r="D115" s="137" t="s">
        <v>2848</v>
      </c>
      <c r="E115" s="130" t="str">
        <f>IF(B115=100,(G633),(0))</f>
        <v>GLORIA CALZADA XOCOPA</v>
      </c>
    </row>
    <row r="116" spans="2:5" ht="12.75">
      <c r="B116" s="24">
        <v>101</v>
      </c>
      <c r="C116" s="140" t="s">
        <v>3440</v>
      </c>
      <c r="D116" s="138" t="s">
        <v>2849</v>
      </c>
      <c r="E116" s="130" t="str">
        <f>IF(B116=101,(G634),(0))</f>
        <v>NANCY ALEJANDRA FERNANDEZ QUIÑONEZ</v>
      </c>
    </row>
    <row r="117" spans="2:5" ht="25.5">
      <c r="B117" s="24">
        <v>102</v>
      </c>
      <c r="C117" s="140" t="s">
        <v>3441</v>
      </c>
      <c r="D117" s="138" t="s">
        <v>2850</v>
      </c>
      <c r="E117" s="130" t="str">
        <f>IF(B117=102,(G635),(0))</f>
        <v>CONSTANTINO CASTAÑEDA RUIZ</v>
      </c>
    </row>
    <row r="118" spans="2:5" ht="12.75">
      <c r="B118" s="24">
        <v>103</v>
      </c>
      <c r="C118" s="140" t="s">
        <v>3440</v>
      </c>
      <c r="D118" s="138" t="s">
        <v>223</v>
      </c>
      <c r="E118" s="130" t="str">
        <f>IF(B118=103,(G636),(0))</f>
        <v>PRIMO ROMAN REBOLLEDO</v>
      </c>
    </row>
    <row r="119" spans="2:5" ht="12.75">
      <c r="B119" s="24">
        <v>104</v>
      </c>
      <c r="C119" s="140" t="s">
        <v>3440</v>
      </c>
      <c r="D119" s="138" t="s">
        <v>2851</v>
      </c>
      <c r="E119" s="130" t="str">
        <f>IF(B119=104,(G637),(0))</f>
        <v>MARIO MARTINEZ GARCIA</v>
      </c>
    </row>
    <row r="120" spans="2:5" ht="12.75">
      <c r="B120" s="24">
        <v>105</v>
      </c>
      <c r="C120" s="140" t="s">
        <v>3440</v>
      </c>
      <c r="D120" s="138" t="s">
        <v>308</v>
      </c>
      <c r="E120" s="130" t="str">
        <f>IF(B120=105,(G638),(0))</f>
        <v>ERIBERTO HERNANDEZ NOGUERON</v>
      </c>
    </row>
    <row r="121" spans="2:5" ht="25.5">
      <c r="B121" s="24">
        <v>106</v>
      </c>
      <c r="C121" s="140" t="s">
        <v>3440</v>
      </c>
      <c r="D121" s="138" t="s">
        <v>2852</v>
      </c>
      <c r="E121" s="130" t="str">
        <f>IF(B121=106,(G639),(0))</f>
        <v>BERNARDA VILCHIS TORRES</v>
      </c>
    </row>
    <row r="122" spans="2:5" ht="12.75">
      <c r="B122" s="24">
        <v>107</v>
      </c>
      <c r="C122" s="140" t="s">
        <v>3435</v>
      </c>
      <c r="D122" s="138" t="s">
        <v>2853</v>
      </c>
      <c r="E122" s="130" t="str">
        <f>IF(B122=107,(G640),(0))</f>
        <v>SYLVIA CHIRINOS MARTINEZ</v>
      </c>
    </row>
    <row r="123" spans="2:5" ht="12.75">
      <c r="B123" s="24">
        <v>108</v>
      </c>
      <c r="C123" s="140" t="s">
        <v>3435</v>
      </c>
      <c r="D123" s="138" t="s">
        <v>2854</v>
      </c>
      <c r="E123" s="130" t="str">
        <f>IF(B123=108,(G641),(0))</f>
        <v>DIMAS CHIRINOS DE LA ROSA</v>
      </c>
    </row>
    <row r="124" spans="2:5" ht="12.75">
      <c r="B124" s="24">
        <v>109</v>
      </c>
      <c r="C124" s="140" t="s">
        <v>3435</v>
      </c>
      <c r="D124" s="138" t="s">
        <v>2854</v>
      </c>
      <c r="E124" s="130" t="str">
        <f>IF(B124=109,(G642),(0))</f>
        <v>DIMAS CHIRINOS CASTAÑEDA</v>
      </c>
    </row>
    <row r="125" spans="2:5" ht="12.75">
      <c r="B125" s="24">
        <v>110</v>
      </c>
      <c r="C125" s="140" t="s">
        <v>3446</v>
      </c>
      <c r="D125" s="138" t="s">
        <v>2855</v>
      </c>
      <c r="E125" s="130" t="str">
        <f>IF(B125=110,(G643),(0))</f>
        <v>ANA LAURA GONZALEZ CLARO</v>
      </c>
    </row>
    <row r="126" spans="2:5" ht="12.75">
      <c r="B126" s="24">
        <v>111</v>
      </c>
      <c r="C126" s="140" t="s">
        <v>3435</v>
      </c>
      <c r="D126" s="138" t="s">
        <v>2856</v>
      </c>
      <c r="E126" s="130" t="str">
        <f>IF(B126=111,(G644),(0))</f>
        <v>JUAN CARLOS TORRES MENDOZA</v>
      </c>
    </row>
    <row r="127" spans="2:5" ht="38.25">
      <c r="B127" s="24">
        <v>112</v>
      </c>
      <c r="C127" s="140" t="s">
        <v>3447</v>
      </c>
      <c r="D127" s="137" t="s">
        <v>2857</v>
      </c>
      <c r="E127" s="130" t="str">
        <f>IF(B127=112,(G645),(0))</f>
        <v>ALBERTO SANE TLACA</v>
      </c>
    </row>
    <row r="128" spans="2:5" ht="25.5">
      <c r="B128" s="24">
        <v>113</v>
      </c>
      <c r="C128" s="140" t="s">
        <v>3447</v>
      </c>
      <c r="D128" s="138" t="s">
        <v>2858</v>
      </c>
      <c r="E128" s="130" t="str">
        <f>IF(B128=113,(G646),(0))</f>
        <v>LUISA SANTIAGO NOLASCO</v>
      </c>
    </row>
    <row r="129" spans="2:5" ht="25.5">
      <c r="B129" s="24">
        <v>114</v>
      </c>
      <c r="C129" s="140" t="s">
        <v>3448</v>
      </c>
      <c r="D129" s="137" t="s">
        <v>2859</v>
      </c>
      <c r="E129" s="130" t="str">
        <f>IF(B129=114,(G647),(0))</f>
        <v>REBECA VIRIDIANA SANCHEZ ROJAS</v>
      </c>
    </row>
    <row r="130" spans="2:5" ht="12.75">
      <c r="B130" s="24">
        <v>115</v>
      </c>
      <c r="C130" s="140" t="s">
        <v>3449</v>
      </c>
      <c r="D130" s="138" t="s">
        <v>2860</v>
      </c>
      <c r="E130" s="130" t="str">
        <f>IF(B130=115,(G648),(0))</f>
        <v>SANDRA LUZ ESPINDOLA ZAMORA</v>
      </c>
    </row>
    <row r="131" spans="2:5" ht="12.75">
      <c r="B131" s="24">
        <v>116</v>
      </c>
      <c r="C131" s="140" t="s">
        <v>3449</v>
      </c>
      <c r="D131" s="138" t="s">
        <v>2861</v>
      </c>
      <c r="E131" s="130" t="str">
        <f>IF(B131=116,(G649),(0))</f>
        <v>FERNANDO GOMEZ CHAVEZ</v>
      </c>
    </row>
    <row r="132" spans="2:5" ht="12.75">
      <c r="B132" s="24">
        <v>117</v>
      </c>
      <c r="C132" s="140" t="s">
        <v>3450</v>
      </c>
      <c r="D132" s="137" t="s">
        <v>2862</v>
      </c>
      <c r="E132" s="130" t="str">
        <f>IF(B132=117,(G650),(0))</f>
        <v>YOLANDA PACHECO CALZADA</v>
      </c>
    </row>
    <row r="133" spans="2:5" ht="12.75">
      <c r="B133" s="24">
        <v>118</v>
      </c>
      <c r="C133" s="140" t="s">
        <v>3428</v>
      </c>
      <c r="D133" s="138" t="s">
        <v>2863</v>
      </c>
      <c r="E133" s="130" t="str">
        <f>IF(B133=118,(G651),(0))</f>
        <v>JAVIER XOOL NAPOLES</v>
      </c>
    </row>
    <row r="134" spans="2:5" ht="12.75">
      <c r="B134" s="24">
        <v>119</v>
      </c>
      <c r="C134" s="140" t="s">
        <v>3428</v>
      </c>
      <c r="D134" s="138" t="s">
        <v>2864</v>
      </c>
      <c r="E134" s="130" t="str">
        <f>IF(B134=119,(G652),(0))</f>
        <v>ARGELIA ROSAS CALZADA</v>
      </c>
    </row>
    <row r="135" spans="2:5" ht="12.75">
      <c r="B135" s="24">
        <v>120</v>
      </c>
      <c r="C135" s="140" t="s">
        <v>3428</v>
      </c>
      <c r="D135" s="138" t="s">
        <v>1946</v>
      </c>
      <c r="E135" s="130" t="str">
        <f>IF(B135=120,(G653),(0))</f>
        <v>ERNESTO MARTIN MEJIA BARRANCO</v>
      </c>
    </row>
    <row r="369" spans="2:4" ht="12.75">
      <c r="B369" s="87"/>
      <c r="C369" s="88"/>
      <c r="D369" s="89"/>
    </row>
    <row r="370" spans="2:4" ht="12.75">
      <c r="B370" s="90"/>
      <c r="C370" s="90"/>
      <c r="D370" s="89"/>
    </row>
    <row r="371" spans="2:4" ht="12.75">
      <c r="B371" s="87"/>
      <c r="C371" s="88"/>
      <c r="D371" s="89"/>
    </row>
    <row r="372" spans="2:4" ht="12.75">
      <c r="B372" s="90"/>
      <c r="C372" s="90"/>
      <c r="D372" s="89"/>
    </row>
    <row r="373" spans="2:4" ht="12.75">
      <c r="B373" s="87"/>
      <c r="C373" s="90"/>
      <c r="D373" s="89"/>
    </row>
    <row r="534" spans="2:10" ht="12.75">
      <c r="B534" s="97">
        <v>1</v>
      </c>
      <c r="C534" s="27" t="s">
        <v>2636</v>
      </c>
      <c r="D534" s="27" t="s">
        <v>2637</v>
      </c>
      <c r="E534" s="27" t="s">
        <v>2270</v>
      </c>
      <c r="F534" s="95"/>
      <c r="G534" s="95" t="str">
        <f>C534&amp;H534&amp;D534&amp;H534&amp;E534</f>
        <v>DANIEL  ALBARRAN HERNANDEZ</v>
      </c>
      <c r="H534" s="95" t="s">
        <v>2446</v>
      </c>
      <c r="I534" t="s">
        <v>2446</v>
      </c>
      <c r="J534" t="s">
        <v>2446</v>
      </c>
    </row>
    <row r="535" spans="2:10" ht="12.75">
      <c r="B535" s="97">
        <v>2</v>
      </c>
      <c r="C535" s="27" t="s">
        <v>2638</v>
      </c>
      <c r="D535" s="27" t="s">
        <v>2306</v>
      </c>
      <c r="E535" s="27" t="s">
        <v>2639</v>
      </c>
      <c r="F535" s="95"/>
      <c r="G535" s="95" t="str">
        <f aca="true" t="shared" si="0" ref="G535:G598">C535&amp;H535&amp;D535&amp;H535&amp;E535</f>
        <v>TOMASA OTILIA  RAMOS RIOJA</v>
      </c>
      <c r="H535" s="95" t="s">
        <v>2446</v>
      </c>
      <c r="I535" t="s">
        <v>2446</v>
      </c>
      <c r="J535" t="s">
        <v>2446</v>
      </c>
    </row>
    <row r="536" spans="2:10" ht="12.75">
      <c r="B536" s="97">
        <v>3</v>
      </c>
      <c r="C536" s="27" t="s">
        <v>2441</v>
      </c>
      <c r="D536" s="27" t="s">
        <v>2637</v>
      </c>
      <c r="E536" s="27" t="s">
        <v>2640</v>
      </c>
      <c r="F536" s="95"/>
      <c r="G536" s="95" t="str">
        <f t="shared" si="0"/>
        <v>VICENTE ALBARRAN CASTAÑEDA</v>
      </c>
      <c r="H536" s="95" t="s">
        <v>2446</v>
      </c>
      <c r="I536" t="s">
        <v>2446</v>
      </c>
      <c r="J536" t="s">
        <v>2446</v>
      </c>
    </row>
    <row r="537" spans="2:10" ht="12.75">
      <c r="B537" s="97">
        <v>4</v>
      </c>
      <c r="C537" s="27" t="s">
        <v>2641</v>
      </c>
      <c r="D537" s="27" t="s">
        <v>2642</v>
      </c>
      <c r="E537" s="27" t="s">
        <v>2280</v>
      </c>
      <c r="F537" s="95"/>
      <c r="G537" s="95" t="str">
        <f t="shared" si="0"/>
        <v>DONAJI TLATUILTZIN MEZA FLORES</v>
      </c>
      <c r="H537" s="95" t="s">
        <v>2446</v>
      </c>
      <c r="I537" t="s">
        <v>2446</v>
      </c>
      <c r="J537" t="s">
        <v>2446</v>
      </c>
    </row>
    <row r="538" spans="2:10" ht="12.75">
      <c r="B538" s="97">
        <v>5</v>
      </c>
      <c r="C538" s="27" t="s">
        <v>2643</v>
      </c>
      <c r="D538" s="27" t="s">
        <v>2287</v>
      </c>
      <c r="E538" s="27" t="s">
        <v>2351</v>
      </c>
      <c r="F538" s="95"/>
      <c r="G538" s="95" t="str">
        <f t="shared" si="0"/>
        <v>ALBINA ROMERO JIMENEZ</v>
      </c>
      <c r="H538" s="95" t="s">
        <v>2446</v>
      </c>
      <c r="I538" t="s">
        <v>2446</v>
      </c>
      <c r="J538" t="s">
        <v>2446</v>
      </c>
    </row>
    <row r="539" spans="2:10" ht="12.75">
      <c r="B539" s="97">
        <v>6</v>
      </c>
      <c r="C539" s="27" t="s">
        <v>2644</v>
      </c>
      <c r="D539" s="27" t="s">
        <v>2287</v>
      </c>
      <c r="E539" s="27" t="s">
        <v>2645</v>
      </c>
      <c r="F539" s="95"/>
      <c r="G539" s="95" t="str">
        <f t="shared" si="0"/>
        <v>MARIA GUADALUPE VIANEY ROMERO COLIN</v>
      </c>
      <c r="H539" s="95" t="s">
        <v>2446</v>
      </c>
      <c r="I539" t="s">
        <v>2446</v>
      </c>
      <c r="J539" t="s">
        <v>2446</v>
      </c>
    </row>
    <row r="540" spans="2:10" ht="12.75">
      <c r="B540" s="97">
        <v>7</v>
      </c>
      <c r="C540" s="27" t="s">
        <v>2269</v>
      </c>
      <c r="D540" s="27" t="s">
        <v>2338</v>
      </c>
      <c r="E540" s="27" t="s">
        <v>2331</v>
      </c>
      <c r="F540" s="95"/>
      <c r="G540" s="95" t="str">
        <f t="shared" si="0"/>
        <v>ALEJANDRA AGUILAR CHAVEZ</v>
      </c>
      <c r="H540" s="95" t="s">
        <v>2446</v>
      </c>
      <c r="I540" t="s">
        <v>2446</v>
      </c>
      <c r="J540" t="s">
        <v>2446</v>
      </c>
    </row>
    <row r="541" spans="2:10" ht="12.75">
      <c r="B541" s="97">
        <v>8</v>
      </c>
      <c r="C541" s="27" t="s">
        <v>2646</v>
      </c>
      <c r="D541" s="27" t="s">
        <v>2647</v>
      </c>
      <c r="E541" s="27" t="s">
        <v>2648</v>
      </c>
      <c r="F541" s="95"/>
      <c r="G541" s="95" t="str">
        <f t="shared" si="0"/>
        <v>ZENAIDA GRACIELA NOGUERON NOGUERO</v>
      </c>
      <c r="H541" s="95" t="s">
        <v>2446</v>
      </c>
      <c r="I541" t="s">
        <v>2446</v>
      </c>
      <c r="J541" t="s">
        <v>2446</v>
      </c>
    </row>
    <row r="542" spans="2:10" ht="12.75">
      <c r="B542" s="97">
        <v>9</v>
      </c>
      <c r="C542" s="27" t="s">
        <v>2649</v>
      </c>
      <c r="D542" s="27" t="s">
        <v>2270</v>
      </c>
      <c r="E542" s="27" t="s">
        <v>2647</v>
      </c>
      <c r="F542" s="95"/>
      <c r="G542" s="95" t="str">
        <f t="shared" si="0"/>
        <v>PABLO HERNANDEZ NOGUERON</v>
      </c>
      <c r="H542" s="95" t="s">
        <v>2446</v>
      </c>
      <c r="I542" t="s">
        <v>2446</v>
      </c>
      <c r="J542" t="s">
        <v>2446</v>
      </c>
    </row>
    <row r="543" spans="2:10" ht="12.75">
      <c r="B543" s="97">
        <v>10</v>
      </c>
      <c r="C543" s="27" t="s">
        <v>2650</v>
      </c>
      <c r="D543" s="27" t="s">
        <v>2651</v>
      </c>
      <c r="E543" s="27" t="s">
        <v>2652</v>
      </c>
      <c r="F543" s="95"/>
      <c r="G543" s="95" t="str">
        <f t="shared" si="0"/>
        <v>ELBA CHIRINOS RINCON</v>
      </c>
      <c r="H543" s="95" t="s">
        <v>2446</v>
      </c>
      <c r="I543" t="s">
        <v>2446</v>
      </c>
      <c r="J543" t="s">
        <v>2446</v>
      </c>
    </row>
    <row r="544" spans="2:10" ht="12.75">
      <c r="B544" s="97">
        <v>11</v>
      </c>
      <c r="C544" s="27" t="s">
        <v>2653</v>
      </c>
      <c r="D544" s="27" t="s">
        <v>2640</v>
      </c>
      <c r="E544" s="27" t="s">
        <v>2640</v>
      </c>
      <c r="F544" s="95"/>
      <c r="G544" s="95" t="str">
        <f t="shared" si="0"/>
        <v>CARMEN  CASTAÑEDA CASTAÑEDA</v>
      </c>
      <c r="H544" s="95" t="s">
        <v>2446</v>
      </c>
      <c r="I544" t="s">
        <v>2446</v>
      </c>
      <c r="J544" t="s">
        <v>2446</v>
      </c>
    </row>
    <row r="545" spans="2:10" ht="12.75">
      <c r="B545" s="97">
        <v>12</v>
      </c>
      <c r="C545" s="27" t="s">
        <v>2654</v>
      </c>
      <c r="D545" s="27" t="s">
        <v>2655</v>
      </c>
      <c r="E545" s="27" t="s">
        <v>2270</v>
      </c>
      <c r="F545" s="95"/>
      <c r="G545" s="95" t="str">
        <f t="shared" si="0"/>
        <v>JORGE SANCHEZ HERNANDEZ</v>
      </c>
      <c r="H545" s="95" t="s">
        <v>2446</v>
      </c>
      <c r="I545" t="s">
        <v>2446</v>
      </c>
      <c r="J545" t="s">
        <v>2446</v>
      </c>
    </row>
    <row r="546" spans="2:10" ht="12.75">
      <c r="B546" s="97">
        <v>13</v>
      </c>
      <c r="C546" s="27" t="s">
        <v>2656</v>
      </c>
      <c r="D546" s="27" t="s">
        <v>2657</v>
      </c>
      <c r="E546" s="27" t="s">
        <v>2658</v>
      </c>
      <c r="F546" s="95"/>
      <c r="G546" s="95" t="str">
        <f t="shared" si="0"/>
        <v>EDITH TRINIDAD VILLA</v>
      </c>
      <c r="H546" s="95" t="s">
        <v>2446</v>
      </c>
      <c r="I546" t="s">
        <v>2446</v>
      </c>
      <c r="J546" t="s">
        <v>2446</v>
      </c>
    </row>
    <row r="547" spans="2:10" ht="12.75">
      <c r="B547" s="97">
        <v>14</v>
      </c>
      <c r="C547" s="27" t="s">
        <v>2254</v>
      </c>
      <c r="D547" s="27" t="s">
        <v>2338</v>
      </c>
      <c r="E547" s="27" t="s">
        <v>2331</v>
      </c>
      <c r="F547" s="95"/>
      <c r="G547" s="95" t="str">
        <f t="shared" si="0"/>
        <v>MARIA TERESA AGUILAR CHAVEZ</v>
      </c>
      <c r="H547" s="95" t="s">
        <v>2446</v>
      </c>
      <c r="I547" t="s">
        <v>2446</v>
      </c>
      <c r="J547" t="s">
        <v>2446</v>
      </c>
    </row>
    <row r="548" spans="2:10" ht="12.75">
      <c r="B548" s="97">
        <v>15</v>
      </c>
      <c r="C548" s="27" t="s">
        <v>2245</v>
      </c>
      <c r="D548" s="27" t="s">
        <v>2409</v>
      </c>
      <c r="E548" s="27" t="s">
        <v>2655</v>
      </c>
      <c r="F548" s="95"/>
      <c r="G548" s="95" t="str">
        <f t="shared" si="0"/>
        <v>MARIA GUADALUPE MALVAEZ SANCHEZ</v>
      </c>
      <c r="H548" s="95" t="s">
        <v>2446</v>
      </c>
      <c r="I548" t="s">
        <v>2446</v>
      </c>
      <c r="J548" t="s">
        <v>2446</v>
      </c>
    </row>
    <row r="549" spans="2:10" ht="12.75">
      <c r="B549" s="97">
        <v>16</v>
      </c>
      <c r="C549" s="27" t="s">
        <v>2659</v>
      </c>
      <c r="D549" s="27" t="s">
        <v>2540</v>
      </c>
      <c r="E549" s="27" t="s">
        <v>2660</v>
      </c>
      <c r="F549" s="95"/>
      <c r="G549" s="95" t="str">
        <f t="shared" si="0"/>
        <v>MARIA FELIX HERRERA GRANILLO</v>
      </c>
      <c r="H549" s="95" t="s">
        <v>2446</v>
      </c>
      <c r="I549" t="s">
        <v>2446</v>
      </c>
      <c r="J549" t="s">
        <v>2446</v>
      </c>
    </row>
    <row r="550" spans="2:10" ht="12.75">
      <c r="B550" s="91">
        <v>17</v>
      </c>
      <c r="C550" s="92" t="s">
        <v>2661</v>
      </c>
      <c r="D550" s="92" t="s">
        <v>2640</v>
      </c>
      <c r="E550" s="92" t="s">
        <v>2278</v>
      </c>
      <c r="F550" s="98"/>
      <c r="G550" s="95" t="str">
        <f t="shared" si="0"/>
        <v>IVONNE CASTAÑEDA ALVAREZ</v>
      </c>
      <c r="H550" s="95" t="s">
        <v>2446</v>
      </c>
      <c r="I550" t="s">
        <v>2446</v>
      </c>
      <c r="J550" t="s">
        <v>2446</v>
      </c>
    </row>
    <row r="551" spans="2:10" ht="12.75">
      <c r="B551" s="91">
        <v>18</v>
      </c>
      <c r="C551" s="92" t="s">
        <v>2310</v>
      </c>
      <c r="D551" s="92" t="s">
        <v>2319</v>
      </c>
      <c r="E551" s="92" t="s">
        <v>2662</v>
      </c>
      <c r="F551" s="98"/>
      <c r="G551" s="95" t="str">
        <f t="shared" si="0"/>
        <v>MARGARITA TORRES VILLANUEVA</v>
      </c>
      <c r="H551" s="95" t="s">
        <v>2446</v>
      </c>
      <c r="I551" t="s">
        <v>2446</v>
      </c>
      <c r="J551" t="s">
        <v>2446</v>
      </c>
    </row>
    <row r="552" spans="2:10" ht="12.75">
      <c r="B552" s="97">
        <v>19</v>
      </c>
      <c r="C552" s="27" t="s">
        <v>2663</v>
      </c>
      <c r="D552" s="27" t="s">
        <v>2662</v>
      </c>
      <c r="E552" s="27" t="s">
        <v>2319</v>
      </c>
      <c r="F552" s="95"/>
      <c r="G552" s="95" t="str">
        <f t="shared" si="0"/>
        <v>SANDRA VILLANUEVA TORRES</v>
      </c>
      <c r="H552" s="95" t="s">
        <v>2446</v>
      </c>
      <c r="I552" t="s">
        <v>2446</v>
      </c>
      <c r="J552" t="s">
        <v>2446</v>
      </c>
    </row>
    <row r="553" spans="2:10" ht="12.75">
      <c r="B553" s="97">
        <v>20</v>
      </c>
      <c r="C553" s="27" t="s">
        <v>2664</v>
      </c>
      <c r="D553" s="27" t="s">
        <v>2642</v>
      </c>
      <c r="E553" s="27" t="s">
        <v>2665</v>
      </c>
      <c r="F553" s="95"/>
      <c r="G553" s="95" t="str">
        <f t="shared" si="0"/>
        <v>ABRAHAM MEZA GOMEZ</v>
      </c>
      <c r="H553" s="95" t="s">
        <v>2446</v>
      </c>
      <c r="I553" t="s">
        <v>2446</v>
      </c>
      <c r="J553" t="s">
        <v>2446</v>
      </c>
    </row>
    <row r="554" spans="2:10" ht="12.75">
      <c r="B554" s="97">
        <v>21</v>
      </c>
      <c r="C554" s="27" t="s">
        <v>2666</v>
      </c>
      <c r="D554" s="27"/>
      <c r="E554" s="27" t="s">
        <v>2287</v>
      </c>
      <c r="F554" s="95"/>
      <c r="G554" s="95" t="str">
        <f t="shared" si="0"/>
        <v>MARIA DE LA LUZ  ROMERO</v>
      </c>
      <c r="H554" s="95" t="s">
        <v>2446</v>
      </c>
      <c r="I554" t="s">
        <v>2446</v>
      </c>
      <c r="J554" t="s">
        <v>2446</v>
      </c>
    </row>
    <row r="555" spans="2:10" ht="12.75">
      <c r="B555" s="97">
        <v>22</v>
      </c>
      <c r="C555" s="27" t="s">
        <v>2667</v>
      </c>
      <c r="D555" s="27" t="s">
        <v>2668</v>
      </c>
      <c r="E555" s="27" t="s">
        <v>2669</v>
      </c>
      <c r="F555" s="95"/>
      <c r="G555" s="95" t="str">
        <f t="shared" si="0"/>
        <v>MARIA DOLORES DURAN DE LA CURZ</v>
      </c>
      <c r="H555" s="95" t="s">
        <v>2446</v>
      </c>
      <c r="I555" t="s">
        <v>2446</v>
      </c>
      <c r="J555" t="s">
        <v>2446</v>
      </c>
    </row>
    <row r="556" spans="2:10" ht="12.75">
      <c r="B556" s="97">
        <v>23</v>
      </c>
      <c r="C556" s="27" t="s">
        <v>2667</v>
      </c>
      <c r="D556" s="27" t="s">
        <v>2668</v>
      </c>
      <c r="E556" s="27" t="s">
        <v>2669</v>
      </c>
      <c r="F556" s="95"/>
      <c r="G556" s="95" t="str">
        <f t="shared" si="0"/>
        <v>MARIA DOLORES DURAN DE LA CURZ</v>
      </c>
      <c r="H556" s="95" t="s">
        <v>2446</v>
      </c>
      <c r="I556" t="s">
        <v>2446</v>
      </c>
      <c r="J556" t="s">
        <v>2446</v>
      </c>
    </row>
    <row r="557" spans="2:10" ht="12.75">
      <c r="B557" s="97">
        <v>24</v>
      </c>
      <c r="C557" s="27" t="s">
        <v>2670</v>
      </c>
      <c r="D557" s="27" t="s">
        <v>2655</v>
      </c>
      <c r="E557" s="27" t="s">
        <v>2657</v>
      </c>
      <c r="F557" s="95"/>
      <c r="G557" s="95" t="str">
        <f t="shared" si="0"/>
        <v>JUAN DANIEL SANCHEZ TRINIDAD</v>
      </c>
      <c r="H557" s="95" t="s">
        <v>2446</v>
      </c>
      <c r="I557" t="s">
        <v>2446</v>
      </c>
      <c r="J557" t="s">
        <v>2446</v>
      </c>
    </row>
    <row r="558" spans="2:10" ht="12.75">
      <c r="B558" s="97">
        <v>25</v>
      </c>
      <c r="C558" s="27" t="s">
        <v>2671</v>
      </c>
      <c r="D558" s="27" t="s">
        <v>2244</v>
      </c>
      <c r="E558" s="27" t="s">
        <v>2672</v>
      </c>
      <c r="F558" s="95"/>
      <c r="G558" s="95" t="str">
        <f t="shared" si="0"/>
        <v>NOE BERNARDO DE LA PEÑA  CARDENAS</v>
      </c>
      <c r="H558" s="95" t="s">
        <v>2446</v>
      </c>
      <c r="I558" t="s">
        <v>2446</v>
      </c>
      <c r="J558" t="s">
        <v>2446</v>
      </c>
    </row>
    <row r="559" spans="2:10" ht="12.75">
      <c r="B559" s="97">
        <v>26</v>
      </c>
      <c r="C559" s="27" t="s">
        <v>2596</v>
      </c>
      <c r="D559" s="27" t="s">
        <v>2662</v>
      </c>
      <c r="E559" s="27" t="s">
        <v>2540</v>
      </c>
      <c r="F559" s="95"/>
      <c r="G559" s="95" t="str">
        <f t="shared" si="0"/>
        <v>FRANCISCO VILLANUEVA HERRERA</v>
      </c>
      <c r="H559" s="95" t="s">
        <v>2446</v>
      </c>
      <c r="I559" t="s">
        <v>2446</v>
      </c>
      <c r="J559" t="s">
        <v>2446</v>
      </c>
    </row>
    <row r="560" spans="2:10" ht="12.75">
      <c r="B560" s="97">
        <v>27</v>
      </c>
      <c r="C560" s="27" t="s">
        <v>2584</v>
      </c>
      <c r="D560" s="27" t="s">
        <v>2295</v>
      </c>
      <c r="E560" s="27" t="s">
        <v>2230</v>
      </c>
      <c r="F560" s="95"/>
      <c r="G560" s="95" t="str">
        <f t="shared" si="0"/>
        <v>BERTHA MORALES JURADO</v>
      </c>
      <c r="H560" s="95" t="s">
        <v>2446</v>
      </c>
      <c r="I560" t="s">
        <v>2446</v>
      </c>
      <c r="J560" t="s">
        <v>2446</v>
      </c>
    </row>
    <row r="561" spans="2:10" ht="12.75">
      <c r="B561" s="97">
        <v>28</v>
      </c>
      <c r="C561" s="27" t="s">
        <v>2570</v>
      </c>
      <c r="D561" s="27" t="s">
        <v>2651</v>
      </c>
      <c r="E561" s="27" t="s">
        <v>2640</v>
      </c>
      <c r="F561" s="95"/>
      <c r="G561" s="95" t="str">
        <f t="shared" si="0"/>
        <v>SARA CHIRINOS CASTAÑEDA</v>
      </c>
      <c r="H561" s="95" t="s">
        <v>2446</v>
      </c>
      <c r="I561" t="s">
        <v>2446</v>
      </c>
      <c r="J561" t="s">
        <v>2446</v>
      </c>
    </row>
    <row r="562" spans="2:10" ht="12.75">
      <c r="B562" s="97">
        <v>29</v>
      </c>
      <c r="C562" s="27" t="s">
        <v>2673</v>
      </c>
      <c r="D562" s="27" t="s">
        <v>2349</v>
      </c>
      <c r="E562" s="27" t="s">
        <v>2674</v>
      </c>
      <c r="F562" s="95"/>
      <c r="G562" s="95" t="str">
        <f t="shared" si="0"/>
        <v>FRANCISCO VALENTE REYES VALENCIA</v>
      </c>
      <c r="H562" s="95" t="s">
        <v>2446</v>
      </c>
      <c r="I562" t="s">
        <v>2446</v>
      </c>
      <c r="J562" t="s">
        <v>2446</v>
      </c>
    </row>
    <row r="563" spans="2:10" ht="12.75">
      <c r="B563" s="97">
        <v>30</v>
      </c>
      <c r="C563" s="27" t="s">
        <v>2408</v>
      </c>
      <c r="D563" s="27" t="s">
        <v>2287</v>
      </c>
      <c r="E563" s="27" t="s">
        <v>2675</v>
      </c>
      <c r="F563" s="95"/>
      <c r="G563" s="95" t="str">
        <f t="shared" si="0"/>
        <v>FRANCISCA ROMERO SANTILLAN</v>
      </c>
      <c r="H563" s="95" t="s">
        <v>2446</v>
      </c>
      <c r="I563" t="s">
        <v>2446</v>
      </c>
      <c r="J563" t="s">
        <v>2446</v>
      </c>
    </row>
    <row r="564" spans="2:10" ht="12.75">
      <c r="B564" s="91">
        <v>31</v>
      </c>
      <c r="C564" s="92" t="s">
        <v>2676</v>
      </c>
      <c r="D564" s="92"/>
      <c r="E564" s="92" t="s">
        <v>2223</v>
      </c>
      <c r="F564" s="98"/>
      <c r="G564" s="95" t="str">
        <f t="shared" si="0"/>
        <v>EMMA RUFINA  GALICIA</v>
      </c>
      <c r="H564" s="95" t="s">
        <v>2446</v>
      </c>
      <c r="I564" t="s">
        <v>2446</v>
      </c>
      <c r="J564" t="s">
        <v>2446</v>
      </c>
    </row>
    <row r="565" spans="2:10" ht="12.75">
      <c r="B565" s="97">
        <v>32</v>
      </c>
      <c r="C565" s="27" t="s">
        <v>2249</v>
      </c>
      <c r="D565" s="27" t="s">
        <v>2331</v>
      </c>
      <c r="E565" s="27" t="s">
        <v>2647</v>
      </c>
      <c r="F565" s="95"/>
      <c r="G565" s="95" t="str">
        <f t="shared" si="0"/>
        <v>MARIA GRACIELA CHAVEZ NOGUERON</v>
      </c>
      <c r="H565" s="95" t="s">
        <v>2446</v>
      </c>
      <c r="I565" t="s">
        <v>2446</v>
      </c>
      <c r="J565" t="s">
        <v>2446</v>
      </c>
    </row>
    <row r="566" spans="2:10" ht="12.75">
      <c r="B566" s="97">
        <v>33</v>
      </c>
      <c r="C566" s="27" t="s">
        <v>2249</v>
      </c>
      <c r="D566" s="27" t="s">
        <v>2331</v>
      </c>
      <c r="E566" s="27" t="s">
        <v>2647</v>
      </c>
      <c r="F566" s="95"/>
      <c r="G566" s="95" t="str">
        <f t="shared" si="0"/>
        <v>MARIA GRACIELA CHAVEZ NOGUERON</v>
      </c>
      <c r="H566" s="95" t="s">
        <v>2446</v>
      </c>
      <c r="I566" t="s">
        <v>2446</v>
      </c>
      <c r="J566" t="s">
        <v>2446</v>
      </c>
    </row>
    <row r="567" spans="2:10" ht="12.75">
      <c r="B567" s="97">
        <v>34</v>
      </c>
      <c r="C567" s="27" t="s">
        <v>2677</v>
      </c>
      <c r="D567" s="27" t="s">
        <v>2405</v>
      </c>
      <c r="E567" s="27" t="s">
        <v>2263</v>
      </c>
      <c r="F567" s="95"/>
      <c r="G567" s="95" t="str">
        <f t="shared" si="0"/>
        <v>ROBERTO  ALVARADO MARTINEZ</v>
      </c>
      <c r="H567" s="95" t="s">
        <v>2446</v>
      </c>
      <c r="I567" t="s">
        <v>2446</v>
      </c>
      <c r="J567" t="s">
        <v>2446</v>
      </c>
    </row>
    <row r="568" spans="2:10" ht="12.75">
      <c r="B568" s="97">
        <v>35</v>
      </c>
      <c r="C568" s="27" t="s">
        <v>2678</v>
      </c>
      <c r="D568" s="27" t="s">
        <v>2679</v>
      </c>
      <c r="E568" s="27" t="s">
        <v>2680</v>
      </c>
      <c r="F568" s="95"/>
      <c r="G568" s="95" t="str">
        <f t="shared" si="0"/>
        <v>MATIAS BARTOLO AYALA</v>
      </c>
      <c r="H568" s="95" t="s">
        <v>2446</v>
      </c>
      <c r="I568" t="s">
        <v>2446</v>
      </c>
      <c r="J568" t="s">
        <v>2446</v>
      </c>
    </row>
    <row r="569" spans="2:10" ht="12.75">
      <c r="B569" s="97">
        <v>36</v>
      </c>
      <c r="C569" s="27" t="s">
        <v>2681</v>
      </c>
      <c r="D569" s="27" t="s">
        <v>2682</v>
      </c>
      <c r="E569" s="27" t="s">
        <v>2295</v>
      </c>
      <c r="F569" s="95"/>
      <c r="G569" s="95" t="str">
        <f t="shared" si="0"/>
        <v>ROBERTO CARLOS TERREZ MORALES</v>
      </c>
      <c r="H569" s="95" t="s">
        <v>2446</v>
      </c>
      <c r="I569" t="s">
        <v>2446</v>
      </c>
      <c r="J569" t="s">
        <v>2446</v>
      </c>
    </row>
    <row r="570" spans="2:10" ht="12.75">
      <c r="B570" s="97">
        <v>37</v>
      </c>
      <c r="C570" s="27" t="s">
        <v>2546</v>
      </c>
      <c r="D570" s="27" t="s">
        <v>2679</v>
      </c>
      <c r="E570" s="27" t="s">
        <v>2680</v>
      </c>
      <c r="F570" s="95"/>
      <c r="G570" s="95" t="str">
        <f t="shared" si="0"/>
        <v>JAVIER BARTOLO AYALA</v>
      </c>
      <c r="H570" s="95" t="s">
        <v>2446</v>
      </c>
      <c r="I570" t="s">
        <v>2446</v>
      </c>
      <c r="J570" t="s">
        <v>2446</v>
      </c>
    </row>
    <row r="571" spans="2:10" ht="12.75">
      <c r="B571" s="97">
        <v>38</v>
      </c>
      <c r="C571" s="27" t="s">
        <v>2683</v>
      </c>
      <c r="D571" s="27" t="s">
        <v>2679</v>
      </c>
      <c r="E571" s="27" t="s">
        <v>2680</v>
      </c>
      <c r="F571" s="95"/>
      <c r="G571" s="95" t="str">
        <f t="shared" si="0"/>
        <v>FELIX BARTOLO AYALA</v>
      </c>
      <c r="H571" s="95" t="s">
        <v>2446</v>
      </c>
      <c r="I571" t="s">
        <v>2446</v>
      </c>
      <c r="J571" t="s">
        <v>2446</v>
      </c>
    </row>
    <row r="572" spans="2:10" ht="12.75">
      <c r="B572" s="97">
        <v>39</v>
      </c>
      <c r="C572" s="27" t="s">
        <v>2684</v>
      </c>
      <c r="D572" s="27" t="s">
        <v>2647</v>
      </c>
      <c r="E572" s="27" t="s">
        <v>2640</v>
      </c>
      <c r="F572" s="95"/>
      <c r="G572" s="95" t="str">
        <f t="shared" si="0"/>
        <v>GRISELDA NOGUERON CASTAÑEDA</v>
      </c>
      <c r="H572" s="95" t="s">
        <v>2446</v>
      </c>
      <c r="I572" t="s">
        <v>2446</v>
      </c>
      <c r="J572" t="s">
        <v>2446</v>
      </c>
    </row>
    <row r="573" spans="2:10" ht="12.75">
      <c r="B573" s="97">
        <v>40</v>
      </c>
      <c r="C573" s="27" t="s">
        <v>2685</v>
      </c>
      <c r="D573" s="27" t="s">
        <v>2263</v>
      </c>
      <c r="E573" s="27" t="s">
        <v>2349</v>
      </c>
      <c r="F573" s="95"/>
      <c r="G573" s="95" t="str">
        <f t="shared" si="0"/>
        <v>MARTHA CATALINA MARTINEZ REYES</v>
      </c>
      <c r="H573" s="95" t="s">
        <v>2446</v>
      </c>
      <c r="I573" t="s">
        <v>2446</v>
      </c>
      <c r="J573" t="s">
        <v>2446</v>
      </c>
    </row>
    <row r="574" spans="2:10" ht="12.75">
      <c r="B574" s="97">
        <v>41</v>
      </c>
      <c r="C574" s="27" t="s">
        <v>2686</v>
      </c>
      <c r="D574" s="27" t="s">
        <v>2299</v>
      </c>
      <c r="E574" s="27" t="s">
        <v>2687</v>
      </c>
      <c r="F574" s="95"/>
      <c r="G574" s="95" t="str">
        <f t="shared" si="0"/>
        <v>RUTH LOPEZ SANSEN</v>
      </c>
      <c r="H574" s="95" t="s">
        <v>2446</v>
      </c>
      <c r="I574" t="s">
        <v>2446</v>
      </c>
      <c r="J574" t="s">
        <v>2446</v>
      </c>
    </row>
    <row r="575" spans="2:10" ht="12.75">
      <c r="B575" s="97">
        <v>42</v>
      </c>
      <c r="C575" s="27" t="s">
        <v>2688</v>
      </c>
      <c r="D575" s="27" t="s">
        <v>2689</v>
      </c>
      <c r="E575" s="27" t="s">
        <v>2331</v>
      </c>
      <c r="F575" s="95"/>
      <c r="G575" s="95" t="str">
        <f t="shared" si="0"/>
        <v>JOCABED MANCILLA CHAVEZ</v>
      </c>
      <c r="H575" s="95" t="s">
        <v>2446</v>
      </c>
      <c r="I575" t="s">
        <v>2446</v>
      </c>
      <c r="J575" t="s">
        <v>2446</v>
      </c>
    </row>
    <row r="576" spans="2:10" ht="12.75">
      <c r="B576" s="97">
        <v>43</v>
      </c>
      <c r="C576" s="27" t="s">
        <v>2690</v>
      </c>
      <c r="D576" s="27" t="s">
        <v>2369</v>
      </c>
      <c r="E576" s="27" t="s">
        <v>2691</v>
      </c>
      <c r="F576" s="95"/>
      <c r="G576" s="95" t="str">
        <f t="shared" si="0"/>
        <v>BERTHA MARTINA GUTIERREZ VENEGAS</v>
      </c>
      <c r="H576" s="95" t="s">
        <v>2446</v>
      </c>
      <c r="I576" t="s">
        <v>2446</v>
      </c>
      <c r="J576" t="s">
        <v>2446</v>
      </c>
    </row>
    <row r="577" spans="2:10" ht="12.75">
      <c r="B577" s="97">
        <v>44</v>
      </c>
      <c r="C577" s="27" t="s">
        <v>2557</v>
      </c>
      <c r="D577" s="27" t="s">
        <v>2247</v>
      </c>
      <c r="E577" s="27" t="s">
        <v>2691</v>
      </c>
      <c r="F577" s="95"/>
      <c r="G577" s="95" t="str">
        <f t="shared" si="0"/>
        <v>JULIA GARCIA VENEGAS</v>
      </c>
      <c r="H577" s="95" t="s">
        <v>2446</v>
      </c>
      <c r="I577" t="s">
        <v>2446</v>
      </c>
      <c r="J577" t="s">
        <v>2446</v>
      </c>
    </row>
    <row r="578" spans="2:10" ht="12.75">
      <c r="B578" s="97">
        <v>45</v>
      </c>
      <c r="C578" s="27" t="s">
        <v>2692</v>
      </c>
      <c r="D578" s="27" t="s">
        <v>2299</v>
      </c>
      <c r="E578" s="27" t="s">
        <v>2270</v>
      </c>
      <c r="F578" s="95"/>
      <c r="G578" s="95" t="str">
        <f t="shared" si="0"/>
        <v>APOLINAR LOPEZ HERNANDEZ</v>
      </c>
      <c r="H578" s="95" t="s">
        <v>2446</v>
      </c>
      <c r="I578" t="s">
        <v>2446</v>
      </c>
      <c r="J578" t="s">
        <v>2446</v>
      </c>
    </row>
    <row r="579" spans="2:10" ht="12.75">
      <c r="B579" s="97">
        <v>46</v>
      </c>
      <c r="C579" s="27" t="s">
        <v>2693</v>
      </c>
      <c r="D579" s="27" t="s">
        <v>2247</v>
      </c>
      <c r="E579" s="27" t="s">
        <v>2691</v>
      </c>
      <c r="F579" s="95"/>
      <c r="G579" s="95" t="str">
        <f t="shared" si="0"/>
        <v>APOLONIA GARCIA VENEGAS</v>
      </c>
      <c r="H579" s="95" t="s">
        <v>2446</v>
      </c>
      <c r="I579" t="s">
        <v>2446</v>
      </c>
      <c r="J579" t="s">
        <v>2446</v>
      </c>
    </row>
    <row r="580" spans="2:10" ht="12.75">
      <c r="B580" s="97">
        <v>47</v>
      </c>
      <c r="C580" s="27" t="s">
        <v>2694</v>
      </c>
      <c r="D580" s="27" t="s">
        <v>2299</v>
      </c>
      <c r="E580" s="27" t="s">
        <v>2369</v>
      </c>
      <c r="F580" s="95"/>
      <c r="G580" s="95" t="str">
        <f t="shared" si="0"/>
        <v>MARCELLA TANIA LOPEZ GUTIERREZ</v>
      </c>
      <c r="H580" s="95" t="s">
        <v>2446</v>
      </c>
      <c r="I580" t="s">
        <v>2446</v>
      </c>
      <c r="J580" t="s">
        <v>2446</v>
      </c>
    </row>
    <row r="581" spans="2:10" ht="12.75">
      <c r="B581" s="97">
        <v>48</v>
      </c>
      <c r="C581" s="27" t="s">
        <v>2277</v>
      </c>
      <c r="D581" s="27" t="s">
        <v>2695</v>
      </c>
      <c r="E581" s="27" t="s">
        <v>2247</v>
      </c>
      <c r="F581" s="95"/>
      <c r="G581" s="95" t="str">
        <f t="shared" si="0"/>
        <v>LOURDES MORENO  GARCIA</v>
      </c>
      <c r="H581" s="95" t="s">
        <v>2446</v>
      </c>
      <c r="I581" t="s">
        <v>2446</v>
      </c>
      <c r="J581" t="s">
        <v>2446</v>
      </c>
    </row>
    <row r="582" spans="2:10" ht="12.75">
      <c r="B582" s="97">
        <v>49</v>
      </c>
      <c r="C582" s="27" t="s">
        <v>2696</v>
      </c>
      <c r="D582" s="27" t="s">
        <v>2697</v>
      </c>
      <c r="E582" s="27" t="s">
        <v>2698</v>
      </c>
      <c r="F582" s="95"/>
      <c r="G582" s="95" t="str">
        <f t="shared" si="0"/>
        <v>ASUNCION  GARMENDIA CARMONA</v>
      </c>
      <c r="H582" s="95" t="s">
        <v>2446</v>
      </c>
      <c r="I582" t="s">
        <v>2446</v>
      </c>
      <c r="J582" t="s">
        <v>2446</v>
      </c>
    </row>
    <row r="583" spans="2:10" ht="12.75">
      <c r="B583" s="97">
        <v>50</v>
      </c>
      <c r="C583" s="27" t="s">
        <v>2699</v>
      </c>
      <c r="D583" s="27" t="s">
        <v>2700</v>
      </c>
      <c r="E583" s="27" t="s">
        <v>2263</v>
      </c>
      <c r="F583" s="95"/>
      <c r="G583" s="95" t="str">
        <f t="shared" si="0"/>
        <v>OSWALDO VARGAS MARTINEZ</v>
      </c>
      <c r="H583" s="95" t="s">
        <v>2446</v>
      </c>
      <c r="I583" t="s">
        <v>2446</v>
      </c>
      <c r="J583" t="s">
        <v>2446</v>
      </c>
    </row>
    <row r="584" spans="2:10" ht="12.75">
      <c r="B584" s="97">
        <v>51</v>
      </c>
      <c r="C584" s="27" t="s">
        <v>2588</v>
      </c>
      <c r="D584" s="27" t="s">
        <v>2247</v>
      </c>
      <c r="E584" s="27" t="s">
        <v>2701</v>
      </c>
      <c r="F584" s="95"/>
      <c r="G584" s="95" t="str">
        <f t="shared" si="0"/>
        <v>EVANGELINA GARCIA VILLALOBOS</v>
      </c>
      <c r="H584" s="95" t="s">
        <v>2446</v>
      </c>
      <c r="I584" t="s">
        <v>2446</v>
      </c>
      <c r="J584" t="s">
        <v>2446</v>
      </c>
    </row>
    <row r="585" spans="2:10" ht="12.75">
      <c r="B585" s="97">
        <v>52</v>
      </c>
      <c r="C585" s="27" t="s">
        <v>2656</v>
      </c>
      <c r="D585" s="27" t="s">
        <v>2702</v>
      </c>
      <c r="E585" s="27" t="s">
        <v>2703</v>
      </c>
      <c r="F585" s="95"/>
      <c r="G585" s="95" t="str">
        <f t="shared" si="0"/>
        <v>EDITH PEÑALOZA DUARTE</v>
      </c>
      <c r="H585" s="95" t="s">
        <v>2446</v>
      </c>
      <c r="I585" t="s">
        <v>2446</v>
      </c>
      <c r="J585" t="s">
        <v>2446</v>
      </c>
    </row>
    <row r="586" spans="2:10" ht="12.75">
      <c r="B586" s="97">
        <v>53</v>
      </c>
      <c r="C586" s="27" t="s">
        <v>2704</v>
      </c>
      <c r="D586" s="27" t="s">
        <v>2705</v>
      </c>
      <c r="E586" s="27" t="s">
        <v>2647</v>
      </c>
      <c r="F586" s="95"/>
      <c r="G586" s="95" t="str">
        <f t="shared" si="0"/>
        <v>ERIKA MARTINEZ  NOGUERON</v>
      </c>
      <c r="H586" s="95" t="s">
        <v>2446</v>
      </c>
      <c r="I586" t="s">
        <v>2446</v>
      </c>
      <c r="J586" t="s">
        <v>2446</v>
      </c>
    </row>
    <row r="587" spans="2:10" ht="12.75">
      <c r="B587" s="97">
        <v>54</v>
      </c>
      <c r="C587" s="27" t="s">
        <v>2706</v>
      </c>
      <c r="D587" s="27" t="s">
        <v>2263</v>
      </c>
      <c r="E587" s="27" t="s">
        <v>2640</v>
      </c>
      <c r="F587" s="95"/>
      <c r="G587" s="95" t="str">
        <f t="shared" si="0"/>
        <v>SANTIAGO MARTINEZ CASTAÑEDA</v>
      </c>
      <c r="H587" s="95" t="s">
        <v>2446</v>
      </c>
      <c r="I587" t="s">
        <v>2446</v>
      </c>
      <c r="J587" t="s">
        <v>2446</v>
      </c>
    </row>
    <row r="588" spans="2:10" ht="12.75">
      <c r="B588" s="97">
        <v>55</v>
      </c>
      <c r="C588" s="27" t="s">
        <v>2408</v>
      </c>
      <c r="D588" s="27" t="s">
        <v>2647</v>
      </c>
      <c r="E588" s="27" t="s">
        <v>2707</v>
      </c>
      <c r="F588" s="95"/>
      <c r="G588" s="95" t="str">
        <f t="shared" si="0"/>
        <v>FRANCISCA NOGUERON DE LA ROSA</v>
      </c>
      <c r="H588" s="95" t="s">
        <v>2446</v>
      </c>
      <c r="I588" t="s">
        <v>2446</v>
      </c>
      <c r="J588" t="s">
        <v>2446</v>
      </c>
    </row>
    <row r="589" spans="2:10" ht="12.75">
      <c r="B589" s="97">
        <v>56</v>
      </c>
      <c r="C589" s="27" t="s">
        <v>2708</v>
      </c>
      <c r="D589" s="27" t="s">
        <v>2280</v>
      </c>
      <c r="E589" s="27" t="s">
        <v>2619</v>
      </c>
      <c r="F589" s="95"/>
      <c r="G589" s="95" t="str">
        <f t="shared" si="0"/>
        <v>MARIA  FLORES TAPIA</v>
      </c>
      <c r="H589" s="95" t="s">
        <v>2446</v>
      </c>
      <c r="I589" t="s">
        <v>2446</v>
      </c>
      <c r="J589" t="s">
        <v>2446</v>
      </c>
    </row>
    <row r="590" spans="2:10" ht="12.75">
      <c r="B590" s="97">
        <v>57</v>
      </c>
      <c r="C590" s="27" t="s">
        <v>2709</v>
      </c>
      <c r="D590" s="27" t="s">
        <v>2642</v>
      </c>
      <c r="E590" s="27" t="s">
        <v>2280</v>
      </c>
      <c r="F590" s="95"/>
      <c r="G590" s="95" t="str">
        <f t="shared" si="0"/>
        <v>MIGUEL ANGEL MEZA FLORES</v>
      </c>
      <c r="H590" s="95" t="s">
        <v>2446</v>
      </c>
      <c r="I590" t="s">
        <v>2446</v>
      </c>
      <c r="J590" t="s">
        <v>2446</v>
      </c>
    </row>
    <row r="591" spans="2:10" ht="12.75">
      <c r="B591" s="97">
        <v>58</v>
      </c>
      <c r="C591" s="27" t="s">
        <v>2710</v>
      </c>
      <c r="D591" s="27" t="s">
        <v>2280</v>
      </c>
      <c r="E591" s="27" t="s">
        <v>2619</v>
      </c>
      <c r="F591" s="95"/>
      <c r="G591" s="95" t="str">
        <f t="shared" si="0"/>
        <v>JUAN FLORES TAPIA</v>
      </c>
      <c r="H591" s="95" t="s">
        <v>2446</v>
      </c>
      <c r="I591" t="s">
        <v>2446</v>
      </c>
      <c r="J591" t="s">
        <v>2446</v>
      </c>
    </row>
    <row r="592" spans="2:10" ht="12.75">
      <c r="B592" s="97">
        <v>59</v>
      </c>
      <c r="C592" s="27" t="s">
        <v>2711</v>
      </c>
      <c r="D592" s="27" t="s">
        <v>2640</v>
      </c>
      <c r="E592" s="27" t="s">
        <v>2712</v>
      </c>
      <c r="F592" s="95"/>
      <c r="G592" s="95" t="str">
        <f t="shared" si="0"/>
        <v>ELIAS CASTAÑEDA MUCIÑO</v>
      </c>
      <c r="H592" s="95" t="s">
        <v>2446</v>
      </c>
      <c r="I592" t="s">
        <v>2446</v>
      </c>
      <c r="J592" t="s">
        <v>2446</v>
      </c>
    </row>
    <row r="593" spans="2:10" ht="12.75">
      <c r="B593" s="97">
        <v>60</v>
      </c>
      <c r="C593" s="27" t="s">
        <v>2713</v>
      </c>
      <c r="D593" s="27" t="s">
        <v>2290</v>
      </c>
      <c r="E593" s="27" t="s">
        <v>2714</v>
      </c>
      <c r="F593" s="95"/>
      <c r="G593" s="95" t="str">
        <f t="shared" si="0"/>
        <v>ALBERTO LEONEL CASTILLO CANO</v>
      </c>
      <c r="H593" s="95" t="s">
        <v>2446</v>
      </c>
      <c r="I593" t="s">
        <v>2446</v>
      </c>
      <c r="J593" t="s">
        <v>2446</v>
      </c>
    </row>
    <row r="594" spans="2:10" ht="12.75">
      <c r="B594" s="97">
        <v>61</v>
      </c>
      <c r="C594" s="27" t="s">
        <v>2715</v>
      </c>
      <c r="D594" s="27" t="s">
        <v>2290</v>
      </c>
      <c r="E594" s="27" t="s">
        <v>2259</v>
      </c>
      <c r="F594" s="95"/>
      <c r="G594" s="95" t="str">
        <f t="shared" si="0"/>
        <v>VICTOR MANUEL CASTILLO GONZALEZ</v>
      </c>
      <c r="H594" s="95" t="s">
        <v>2446</v>
      </c>
      <c r="I594" t="s">
        <v>2446</v>
      </c>
      <c r="J594" t="s">
        <v>2446</v>
      </c>
    </row>
    <row r="595" spans="2:10" ht="12.75">
      <c r="B595" s="99">
        <v>62</v>
      </c>
      <c r="C595" s="100" t="s">
        <v>2269</v>
      </c>
      <c r="D595" s="100" t="s">
        <v>2640</v>
      </c>
      <c r="E595" s="100" t="s">
        <v>2278</v>
      </c>
      <c r="F595" s="101"/>
      <c r="G595" s="95" t="str">
        <f t="shared" si="0"/>
        <v>ALEJANDRA CASTAÑEDA ALVAREZ</v>
      </c>
      <c r="H595" s="95" t="s">
        <v>2446</v>
      </c>
      <c r="I595" t="s">
        <v>2446</v>
      </c>
      <c r="J595" t="s">
        <v>2446</v>
      </c>
    </row>
    <row r="596" spans="2:10" ht="12.75">
      <c r="B596" s="97">
        <v>63</v>
      </c>
      <c r="C596" s="27" t="s">
        <v>2710</v>
      </c>
      <c r="D596" s="27" t="s">
        <v>2263</v>
      </c>
      <c r="E596" s="27" t="s">
        <v>2668</v>
      </c>
      <c r="F596" s="95"/>
      <c r="G596" s="95" t="str">
        <f t="shared" si="0"/>
        <v>JUAN MARTINEZ DURAN</v>
      </c>
      <c r="H596" s="95" t="s">
        <v>2446</v>
      </c>
      <c r="I596" t="s">
        <v>2446</v>
      </c>
      <c r="J596" t="s">
        <v>2446</v>
      </c>
    </row>
    <row r="597" spans="2:10" ht="12.75">
      <c r="B597" s="97">
        <v>64</v>
      </c>
      <c r="C597" s="27" t="s">
        <v>2710</v>
      </c>
      <c r="D597" s="27" t="s">
        <v>2263</v>
      </c>
      <c r="E597" s="27" t="s">
        <v>2668</v>
      </c>
      <c r="F597" s="95"/>
      <c r="G597" s="95" t="str">
        <f t="shared" si="0"/>
        <v>JUAN MARTINEZ DURAN</v>
      </c>
      <c r="H597" s="95" t="s">
        <v>2446</v>
      </c>
      <c r="I597" t="s">
        <v>2446</v>
      </c>
      <c r="J597" t="s">
        <v>2446</v>
      </c>
    </row>
    <row r="598" spans="2:10" ht="12.75">
      <c r="B598" s="97">
        <v>65</v>
      </c>
      <c r="C598" s="27" t="s">
        <v>2716</v>
      </c>
      <c r="D598" s="27" t="s">
        <v>2331</v>
      </c>
      <c r="E598" s="27" t="s">
        <v>2717</v>
      </c>
      <c r="F598" s="95"/>
      <c r="G598" s="95" t="str">
        <f t="shared" si="0"/>
        <v>ALEJANDRA BEATRIZ CHAVEZ ARCE</v>
      </c>
      <c r="H598" s="95" t="s">
        <v>2446</v>
      </c>
      <c r="I598" t="s">
        <v>2446</v>
      </c>
      <c r="J598" t="s">
        <v>2446</v>
      </c>
    </row>
    <row r="599" spans="2:10" ht="12.75">
      <c r="B599" s="97">
        <v>66</v>
      </c>
      <c r="C599" s="27" t="s">
        <v>2666</v>
      </c>
      <c r="D599" s="27" t="s">
        <v>2718</v>
      </c>
      <c r="E599" s="27" t="s">
        <v>2331</v>
      </c>
      <c r="F599" s="95"/>
      <c r="G599" s="95" t="str">
        <f aca="true" t="shared" si="1" ref="G599:G653">C599&amp;H599&amp;D599&amp;H599&amp;E599</f>
        <v>MARIA DE LA LUZ ZAMORA CHAVEZ</v>
      </c>
      <c r="H599" s="95" t="s">
        <v>2446</v>
      </c>
      <c r="I599" t="s">
        <v>2446</v>
      </c>
      <c r="J599" t="s">
        <v>2446</v>
      </c>
    </row>
    <row r="600" spans="2:10" ht="12.75">
      <c r="B600" s="97">
        <v>67</v>
      </c>
      <c r="C600" s="27" t="s">
        <v>2719</v>
      </c>
      <c r="D600" s="27" t="s">
        <v>2712</v>
      </c>
      <c r="E600" s="27" t="s">
        <v>2340</v>
      </c>
      <c r="F600" s="95"/>
      <c r="G600" s="95" t="str">
        <f t="shared" si="1"/>
        <v>MARIA MUCIÑO MENDOZA</v>
      </c>
      <c r="H600" s="95" t="s">
        <v>2446</v>
      </c>
      <c r="I600" t="s">
        <v>2446</v>
      </c>
      <c r="J600" t="s">
        <v>2446</v>
      </c>
    </row>
    <row r="601" spans="2:10" ht="12.75">
      <c r="B601" s="97">
        <v>68</v>
      </c>
      <c r="C601" s="27" t="s">
        <v>2711</v>
      </c>
      <c r="D601" s="27" t="s">
        <v>2640</v>
      </c>
      <c r="E601" s="27" t="s">
        <v>2351</v>
      </c>
      <c r="F601" s="95"/>
      <c r="G601" s="95" t="str">
        <f t="shared" si="1"/>
        <v>ELIAS CASTAÑEDA JIMENEZ</v>
      </c>
      <c r="H601" s="95" t="s">
        <v>2446</v>
      </c>
      <c r="I601" t="s">
        <v>2446</v>
      </c>
      <c r="J601" t="s">
        <v>2446</v>
      </c>
    </row>
    <row r="602" spans="2:10" ht="12.75">
      <c r="B602" s="97">
        <v>69</v>
      </c>
      <c r="C602" s="27" t="s">
        <v>2720</v>
      </c>
      <c r="D602" s="27" t="s">
        <v>2224</v>
      </c>
      <c r="E602" s="27" t="s">
        <v>2315</v>
      </c>
      <c r="F602" s="95"/>
      <c r="G602" s="95" t="str">
        <f t="shared" si="1"/>
        <v>ANA KAREN PEREZ MORENO</v>
      </c>
      <c r="H602" s="95" t="s">
        <v>2446</v>
      </c>
      <c r="I602" t="s">
        <v>2446</v>
      </c>
      <c r="J602" t="s">
        <v>2446</v>
      </c>
    </row>
    <row r="603" spans="2:10" ht="12.75">
      <c r="B603" s="97">
        <v>70</v>
      </c>
      <c r="C603" s="27" t="s">
        <v>2721</v>
      </c>
      <c r="D603" s="27" t="s">
        <v>2278</v>
      </c>
      <c r="E603" s="27" t="s">
        <v>2722</v>
      </c>
      <c r="F603" s="95"/>
      <c r="G603" s="95" t="str">
        <f t="shared" si="1"/>
        <v>MANUEL ALVAREZ SAN MARTIN</v>
      </c>
      <c r="H603" s="95" t="s">
        <v>2446</v>
      </c>
      <c r="I603" t="s">
        <v>2446</v>
      </c>
      <c r="J603" t="s">
        <v>2446</v>
      </c>
    </row>
    <row r="604" spans="2:10" ht="12.75">
      <c r="B604" s="97">
        <v>71</v>
      </c>
      <c r="C604" s="27" t="s">
        <v>2723</v>
      </c>
      <c r="D604" s="27" t="s">
        <v>2689</v>
      </c>
      <c r="E604" s="27" t="s">
        <v>2331</v>
      </c>
      <c r="F604" s="95"/>
      <c r="G604" s="95" t="str">
        <f t="shared" si="1"/>
        <v>CLAUDIA MARLENE MANCILLA CHAVEZ</v>
      </c>
      <c r="H604" s="95" t="s">
        <v>2446</v>
      </c>
      <c r="I604" t="s">
        <v>2446</v>
      </c>
      <c r="J604" t="s">
        <v>2446</v>
      </c>
    </row>
    <row r="605" spans="2:10" ht="12.75">
      <c r="B605" s="97">
        <v>72</v>
      </c>
      <c r="C605" s="27" t="s">
        <v>2724</v>
      </c>
      <c r="D605" s="27" t="s">
        <v>2329</v>
      </c>
      <c r="E605" s="27" t="s">
        <v>2270</v>
      </c>
      <c r="F605" s="95"/>
      <c r="G605" s="95" t="str">
        <f t="shared" si="1"/>
        <v>NAHUM  CRUZ HERNANDEZ</v>
      </c>
      <c r="H605" s="95" t="s">
        <v>2446</v>
      </c>
      <c r="I605" t="s">
        <v>2446</v>
      </c>
      <c r="J605" t="s">
        <v>2446</v>
      </c>
    </row>
    <row r="606" spans="2:10" ht="12.75">
      <c r="B606" s="97">
        <v>73</v>
      </c>
      <c r="C606" s="27" t="s">
        <v>2624</v>
      </c>
      <c r="D606" s="27" t="s">
        <v>2409</v>
      </c>
      <c r="E606" s="27" t="s">
        <v>2537</v>
      </c>
      <c r="F606" s="95"/>
      <c r="G606" s="95" t="str">
        <f t="shared" si="1"/>
        <v>GREGORIO MALVAEZ SANDOVAL</v>
      </c>
      <c r="H606" s="95" t="s">
        <v>2446</v>
      </c>
      <c r="I606" t="s">
        <v>2446</v>
      </c>
      <c r="J606" t="s">
        <v>2446</v>
      </c>
    </row>
    <row r="607" spans="2:10" ht="12.75">
      <c r="B607" s="102">
        <v>74</v>
      </c>
      <c r="C607" s="32" t="s">
        <v>2725</v>
      </c>
      <c r="D607" s="32" t="s">
        <v>2706</v>
      </c>
      <c r="E607" s="32" t="s">
        <v>2726</v>
      </c>
      <c r="F607" s="103"/>
      <c r="G607" s="95" t="str">
        <f t="shared" si="1"/>
        <v>MARIA TRINIDAD SANTIAGO SORIANO</v>
      </c>
      <c r="H607" s="95" t="s">
        <v>2446</v>
      </c>
      <c r="I607" t="s">
        <v>2446</v>
      </c>
      <c r="J607" t="s">
        <v>2446</v>
      </c>
    </row>
    <row r="608" spans="2:10" ht="12.75">
      <c r="B608" s="97">
        <v>75</v>
      </c>
      <c r="C608" s="27" t="s">
        <v>2727</v>
      </c>
      <c r="D608" s="27" t="s">
        <v>2234</v>
      </c>
      <c r="E608" s="27" t="s">
        <v>2257</v>
      </c>
      <c r="F608" s="95"/>
      <c r="G608" s="95" t="str">
        <f t="shared" si="1"/>
        <v>MARIA DEL CARMEN TERESA RAMIREZ RODRIGUEZ</v>
      </c>
      <c r="H608" s="95" t="s">
        <v>2446</v>
      </c>
      <c r="I608" t="s">
        <v>2446</v>
      </c>
      <c r="J608" t="s">
        <v>2446</v>
      </c>
    </row>
    <row r="609" spans="2:10" ht="12.75">
      <c r="B609" s="97">
        <v>76</v>
      </c>
      <c r="C609" s="27" t="s">
        <v>2566</v>
      </c>
      <c r="D609" s="27" t="s">
        <v>2235</v>
      </c>
      <c r="E609" s="27" t="s">
        <v>2728</v>
      </c>
      <c r="F609" s="95"/>
      <c r="G609" s="95" t="str">
        <f t="shared" si="1"/>
        <v>SOLEDAD MEDINA MERIDA</v>
      </c>
      <c r="H609" s="95" t="s">
        <v>2446</v>
      </c>
      <c r="I609" t="s">
        <v>2446</v>
      </c>
      <c r="J609" t="s">
        <v>2446</v>
      </c>
    </row>
    <row r="610" spans="2:10" ht="12.75">
      <c r="B610" s="97">
        <v>77</v>
      </c>
      <c r="C610" s="27" t="s">
        <v>2729</v>
      </c>
      <c r="D610" s="27" t="s">
        <v>2227</v>
      </c>
      <c r="E610" s="27" t="s">
        <v>2244</v>
      </c>
      <c r="F610" s="95"/>
      <c r="G610" s="95" t="str">
        <f t="shared" si="1"/>
        <v>FELIPE MENDEZ DE LA PEÑA</v>
      </c>
      <c r="H610" s="95" t="s">
        <v>2446</v>
      </c>
      <c r="I610" t="s">
        <v>2446</v>
      </c>
      <c r="J610" t="s">
        <v>2446</v>
      </c>
    </row>
    <row r="611" spans="2:10" ht="12.75">
      <c r="B611" s="97">
        <v>78</v>
      </c>
      <c r="C611" s="27" t="s">
        <v>2730</v>
      </c>
      <c r="D611" s="27" t="s">
        <v>2473</v>
      </c>
      <c r="E611" s="27" t="s">
        <v>2263</v>
      </c>
      <c r="F611" s="95"/>
      <c r="G611" s="95" t="str">
        <f t="shared" si="1"/>
        <v>EUSEBIA MARIA ANGELA  DE LA PEÑA MARTINEZ</v>
      </c>
      <c r="H611" s="95" t="s">
        <v>2446</v>
      </c>
      <c r="I611" t="s">
        <v>2446</v>
      </c>
      <c r="J611" t="s">
        <v>2446</v>
      </c>
    </row>
    <row r="612" spans="2:10" ht="12.75">
      <c r="B612" s="97">
        <v>79</v>
      </c>
      <c r="C612" s="27" t="s">
        <v>2731</v>
      </c>
      <c r="D612" s="27" t="s">
        <v>2732</v>
      </c>
      <c r="E612" s="27" t="s">
        <v>2733</v>
      </c>
      <c r="F612" s="95"/>
      <c r="G612" s="95" t="str">
        <f t="shared" si="1"/>
        <v>HERMILA MONROY SANTANA</v>
      </c>
      <c r="H612" s="95" t="s">
        <v>2446</v>
      </c>
      <c r="I612" t="s">
        <v>2446</v>
      </c>
      <c r="J612" t="s">
        <v>2446</v>
      </c>
    </row>
    <row r="613" spans="2:10" ht="12.75">
      <c r="B613" s="97">
        <v>80</v>
      </c>
      <c r="C613" s="27" t="s">
        <v>2734</v>
      </c>
      <c r="D613" s="27" t="s">
        <v>2349</v>
      </c>
      <c r="E613" s="27" t="s">
        <v>2735</v>
      </c>
      <c r="F613" s="95"/>
      <c r="G613" s="95" t="str">
        <f t="shared" si="1"/>
        <v>CLARA ISABEL REYES BERNABE</v>
      </c>
      <c r="H613" s="95" t="s">
        <v>2446</v>
      </c>
      <c r="I613" t="s">
        <v>2446</v>
      </c>
      <c r="J613" t="s">
        <v>2446</v>
      </c>
    </row>
    <row r="614" spans="2:10" ht="12.75">
      <c r="B614" s="97">
        <v>81</v>
      </c>
      <c r="C614" s="27" t="s">
        <v>2312</v>
      </c>
      <c r="D614" s="27" t="s">
        <v>2640</v>
      </c>
      <c r="E614" s="27" t="s">
        <v>2736</v>
      </c>
      <c r="F614" s="95"/>
      <c r="G614" s="95" t="str">
        <f t="shared" si="1"/>
        <v>LUIS CASTAÑEDA CARRASCO</v>
      </c>
      <c r="H614" s="95" t="s">
        <v>2446</v>
      </c>
      <c r="I614" t="s">
        <v>2446</v>
      </c>
      <c r="J614" t="s">
        <v>2446</v>
      </c>
    </row>
    <row r="615" spans="2:10" ht="12.75">
      <c r="B615" s="97">
        <v>82</v>
      </c>
      <c r="C615" s="27" t="s">
        <v>2737</v>
      </c>
      <c r="D615" s="27" t="s">
        <v>2738</v>
      </c>
      <c r="E615" s="27" t="s">
        <v>2739</v>
      </c>
      <c r="F615" s="95"/>
      <c r="G615" s="95" t="str">
        <f t="shared" si="1"/>
        <v>FRANCISCO MELESIO ACEVEDO  CAÑEDO</v>
      </c>
      <c r="H615" s="95" t="s">
        <v>2446</v>
      </c>
      <c r="I615" t="s">
        <v>2446</v>
      </c>
      <c r="J615" t="s">
        <v>2446</v>
      </c>
    </row>
    <row r="616" spans="2:10" ht="12.75">
      <c r="B616" s="97">
        <v>83</v>
      </c>
      <c r="C616" s="27" t="s">
        <v>2740</v>
      </c>
      <c r="D616" s="27" t="s">
        <v>2287</v>
      </c>
      <c r="E616" s="27" t="s">
        <v>2351</v>
      </c>
      <c r="F616" s="95"/>
      <c r="G616" s="95" t="str">
        <f t="shared" si="1"/>
        <v>ALVINA ROMERO JIMENEZ</v>
      </c>
      <c r="H616" s="95" t="s">
        <v>2446</v>
      </c>
      <c r="I616" t="s">
        <v>2446</v>
      </c>
      <c r="J616" t="s">
        <v>2446</v>
      </c>
    </row>
    <row r="617" spans="2:10" ht="12.75">
      <c r="B617" s="97">
        <v>84</v>
      </c>
      <c r="C617" s="27" t="s">
        <v>2305</v>
      </c>
      <c r="D617" s="27" t="s">
        <v>2263</v>
      </c>
      <c r="E617" s="27" t="s">
        <v>2319</v>
      </c>
      <c r="F617" s="95"/>
      <c r="G617" s="95" t="str">
        <f t="shared" si="1"/>
        <v>ROSA MARTINEZ TORRES</v>
      </c>
      <c r="H617" s="95" t="s">
        <v>2446</v>
      </c>
      <c r="I617" t="s">
        <v>2446</v>
      </c>
      <c r="J617" t="s">
        <v>2446</v>
      </c>
    </row>
    <row r="618" spans="2:10" ht="12.75">
      <c r="B618" s="97">
        <v>85</v>
      </c>
      <c r="C618" s="27" t="s">
        <v>2741</v>
      </c>
      <c r="D618" s="27" t="s">
        <v>2369</v>
      </c>
      <c r="E618" s="27" t="s">
        <v>2520</v>
      </c>
      <c r="F618" s="95"/>
      <c r="G618" s="95" t="str">
        <f t="shared" si="1"/>
        <v>MARIA SANTA GUTIERREZ NUÑEZ</v>
      </c>
      <c r="H618" s="95" t="s">
        <v>2446</v>
      </c>
      <c r="I618" t="s">
        <v>2446</v>
      </c>
      <c r="J618" t="s">
        <v>2446</v>
      </c>
    </row>
    <row r="619" spans="2:10" ht="12.75">
      <c r="B619" s="91">
        <v>86</v>
      </c>
      <c r="C619" s="92" t="s">
        <v>2742</v>
      </c>
      <c r="D619" s="92" t="s">
        <v>2743</v>
      </c>
      <c r="E619" s="92" t="s">
        <v>2520</v>
      </c>
      <c r="F619" s="98"/>
      <c r="G619" s="95" t="str">
        <f t="shared" si="1"/>
        <v>JUAN LUIS RAMIEZ NUÑEZ</v>
      </c>
      <c r="H619" s="95" t="s">
        <v>2446</v>
      </c>
      <c r="I619" t="s">
        <v>2446</v>
      </c>
      <c r="J619" t="s">
        <v>2446</v>
      </c>
    </row>
    <row r="620" spans="2:10" ht="12.75">
      <c r="B620" s="91">
        <v>87</v>
      </c>
      <c r="C620" s="92" t="s">
        <v>2742</v>
      </c>
      <c r="D620" s="92" t="s">
        <v>2743</v>
      </c>
      <c r="E620" s="92" t="s">
        <v>2520</v>
      </c>
      <c r="F620" s="98"/>
      <c r="G620" s="95" t="str">
        <f t="shared" si="1"/>
        <v>JUAN LUIS RAMIEZ NUÑEZ</v>
      </c>
      <c r="H620" s="95" t="s">
        <v>2446</v>
      </c>
      <c r="I620" t="s">
        <v>2446</v>
      </c>
      <c r="J620" t="s">
        <v>2446</v>
      </c>
    </row>
    <row r="621" spans="2:10" ht="12.75">
      <c r="B621" s="97">
        <v>88</v>
      </c>
      <c r="C621" s="27" t="s">
        <v>2744</v>
      </c>
      <c r="D621" s="27" t="s">
        <v>2336</v>
      </c>
      <c r="E621" s="27" t="s">
        <v>2745</v>
      </c>
      <c r="F621" s="95"/>
      <c r="G621" s="95" t="str">
        <f t="shared" si="1"/>
        <v>JOSEFINA ORTIZ ORTA</v>
      </c>
      <c r="H621" s="95" t="s">
        <v>2446</v>
      </c>
      <c r="I621" t="s">
        <v>2446</v>
      </c>
      <c r="J621" t="s">
        <v>2446</v>
      </c>
    </row>
    <row r="622" spans="2:10" ht="12.75">
      <c r="B622" s="97">
        <v>89</v>
      </c>
      <c r="C622" s="27" t="s">
        <v>2746</v>
      </c>
      <c r="D622" s="27" t="s">
        <v>2747</v>
      </c>
      <c r="E622" s="27" t="s">
        <v>2748</v>
      </c>
      <c r="F622" s="95"/>
      <c r="G622" s="95" t="str">
        <f t="shared" si="1"/>
        <v>LETICIA RUBIO9 GARDUÑO</v>
      </c>
      <c r="H622" s="95" t="s">
        <v>2446</v>
      </c>
      <c r="I622" t="s">
        <v>2446</v>
      </c>
      <c r="J622" t="s">
        <v>2446</v>
      </c>
    </row>
    <row r="623" spans="2:10" ht="12.75">
      <c r="B623" s="97">
        <v>90</v>
      </c>
      <c r="C623" s="27" t="s">
        <v>2749</v>
      </c>
      <c r="D623" s="27" t="s">
        <v>2750</v>
      </c>
      <c r="E623" s="27" t="s">
        <v>2751</v>
      </c>
      <c r="F623" s="95"/>
      <c r="G623" s="95" t="str">
        <f t="shared" si="1"/>
        <v>ALBERTO MARQUEZ RUBIO</v>
      </c>
      <c r="H623" s="95" t="s">
        <v>2446</v>
      </c>
      <c r="I623" t="s">
        <v>2446</v>
      </c>
      <c r="J623" t="s">
        <v>2446</v>
      </c>
    </row>
    <row r="624" spans="2:10" ht="12.75">
      <c r="B624" s="97">
        <v>91</v>
      </c>
      <c r="C624" s="27" t="s">
        <v>2752</v>
      </c>
      <c r="D624" s="27" t="s">
        <v>2750</v>
      </c>
      <c r="E624" s="27" t="s">
        <v>2224</v>
      </c>
      <c r="F624" s="95"/>
      <c r="G624" s="95" t="str">
        <f t="shared" si="1"/>
        <v>LUCIO AARON MARQUEZ PEREZ</v>
      </c>
      <c r="H624" s="95" t="s">
        <v>2446</v>
      </c>
      <c r="I624" t="s">
        <v>2446</v>
      </c>
      <c r="J624" t="s">
        <v>2446</v>
      </c>
    </row>
    <row r="625" spans="2:10" ht="12.75">
      <c r="B625" s="97">
        <v>92</v>
      </c>
      <c r="C625" s="27" t="s">
        <v>2753</v>
      </c>
      <c r="D625" s="27" t="s">
        <v>2682</v>
      </c>
      <c r="E625" s="27" t="s">
        <v>2295</v>
      </c>
      <c r="F625" s="95"/>
      <c r="G625" s="95" t="str">
        <f t="shared" si="1"/>
        <v>MAURICIO ALEJANDRO TERREZ MORALES</v>
      </c>
      <c r="H625" s="95" t="s">
        <v>2446</v>
      </c>
      <c r="I625" t="s">
        <v>2446</v>
      </c>
      <c r="J625" t="s">
        <v>2446</v>
      </c>
    </row>
    <row r="626" spans="2:10" ht="12.75">
      <c r="B626" s="97">
        <v>93</v>
      </c>
      <c r="C626" s="27" t="s">
        <v>2754</v>
      </c>
      <c r="D626" s="27" t="s">
        <v>2647</v>
      </c>
      <c r="E626" s="27" t="s">
        <v>2223</v>
      </c>
      <c r="F626" s="95"/>
      <c r="G626" s="95" t="str">
        <f t="shared" si="1"/>
        <v>TOMASA NOGUERON GALICIA</v>
      </c>
      <c r="H626" s="95" t="s">
        <v>2446</v>
      </c>
      <c r="I626" t="s">
        <v>2446</v>
      </c>
      <c r="J626" t="s">
        <v>2446</v>
      </c>
    </row>
    <row r="627" spans="2:10" ht="12.75">
      <c r="B627" s="97">
        <v>94</v>
      </c>
      <c r="C627" s="27" t="s">
        <v>2755</v>
      </c>
      <c r="D627" s="27" t="s">
        <v>2329</v>
      </c>
      <c r="E627" s="27" t="s">
        <v>2756</v>
      </c>
      <c r="F627" s="95"/>
      <c r="G627" s="95" t="str">
        <f t="shared" si="1"/>
        <v>CRISTINA CRUZ CORONA</v>
      </c>
      <c r="H627" s="95" t="s">
        <v>2446</v>
      </c>
      <c r="I627" t="s">
        <v>2446</v>
      </c>
      <c r="J627" t="s">
        <v>2446</v>
      </c>
    </row>
    <row r="628" spans="2:10" ht="12.75">
      <c r="B628" s="97">
        <v>95</v>
      </c>
      <c r="C628" s="27" t="s">
        <v>2757</v>
      </c>
      <c r="D628" s="27" t="s">
        <v>2758</v>
      </c>
      <c r="E628" s="27" t="s">
        <v>2351</v>
      </c>
      <c r="F628" s="95"/>
      <c r="G628" s="95" t="str">
        <f t="shared" si="1"/>
        <v>RITA ARACELI QUIÑONEZ JIMENEZ</v>
      </c>
      <c r="H628" s="95" t="s">
        <v>2446</v>
      </c>
      <c r="I628" t="s">
        <v>2446</v>
      </c>
      <c r="J628" t="s">
        <v>2446</v>
      </c>
    </row>
    <row r="629" spans="2:10" ht="12.75">
      <c r="B629" s="97">
        <v>96</v>
      </c>
      <c r="C629" s="27" t="s">
        <v>2757</v>
      </c>
      <c r="D629" s="27" t="s">
        <v>2758</v>
      </c>
      <c r="E629" s="27" t="s">
        <v>2351</v>
      </c>
      <c r="F629" s="95"/>
      <c r="G629" s="95" t="str">
        <f t="shared" si="1"/>
        <v>RITA ARACELI QUIÑONEZ JIMENEZ</v>
      </c>
      <c r="H629" s="95" t="s">
        <v>2446</v>
      </c>
      <c r="I629" t="s">
        <v>2446</v>
      </c>
      <c r="J629" t="s">
        <v>2446</v>
      </c>
    </row>
    <row r="630" spans="2:10" ht="12.75">
      <c r="B630" s="97">
        <v>97</v>
      </c>
      <c r="C630" s="27" t="s">
        <v>2245</v>
      </c>
      <c r="D630" s="27" t="s">
        <v>2759</v>
      </c>
      <c r="E630" s="27" t="s">
        <v>2351</v>
      </c>
      <c r="F630" s="95"/>
      <c r="G630" s="95" t="str">
        <f t="shared" si="1"/>
        <v>MARIA GUADALUPE QUIÑONES JIMENEZ</v>
      </c>
      <c r="H630" s="95" t="s">
        <v>2446</v>
      </c>
      <c r="I630" t="s">
        <v>2446</v>
      </c>
      <c r="J630" t="s">
        <v>2446</v>
      </c>
    </row>
    <row r="631" spans="2:10" ht="12.75">
      <c r="B631" s="97">
        <v>98</v>
      </c>
      <c r="C631" s="27" t="s">
        <v>2760</v>
      </c>
      <c r="D631" s="27" t="s">
        <v>2259</v>
      </c>
      <c r="E631" s="27" t="s">
        <v>2223</v>
      </c>
      <c r="F631" s="95"/>
      <c r="G631" s="95" t="str">
        <f t="shared" si="1"/>
        <v>ROSA ALICIA GONZALEZ GALICIA</v>
      </c>
      <c r="H631" s="95" t="s">
        <v>2446</v>
      </c>
      <c r="I631" t="s">
        <v>2446</v>
      </c>
      <c r="J631" t="s">
        <v>2446</v>
      </c>
    </row>
    <row r="632" spans="2:10" ht="12.75">
      <c r="B632" s="97">
        <v>99</v>
      </c>
      <c r="C632" s="27" t="s">
        <v>2761</v>
      </c>
      <c r="D632" s="27" t="s">
        <v>2762</v>
      </c>
      <c r="E632" s="27" t="s">
        <v>2287</v>
      </c>
      <c r="F632" s="95"/>
      <c r="G632" s="95" t="str">
        <f t="shared" si="1"/>
        <v>MARLEN JURADO  ROMERO</v>
      </c>
      <c r="H632" s="95" t="s">
        <v>2446</v>
      </c>
      <c r="I632" t="s">
        <v>2446</v>
      </c>
      <c r="J632" t="s">
        <v>2446</v>
      </c>
    </row>
    <row r="633" spans="2:10" ht="12.75">
      <c r="B633" s="97">
        <v>100</v>
      </c>
      <c r="C633" s="27" t="s">
        <v>2763</v>
      </c>
      <c r="D633" s="27" t="s">
        <v>2390</v>
      </c>
      <c r="E633" s="27" t="s">
        <v>2764</v>
      </c>
      <c r="F633" s="95"/>
      <c r="G633" s="95" t="str">
        <f t="shared" si="1"/>
        <v>GLORIA CALZADA XOCOPA</v>
      </c>
      <c r="H633" s="95" t="s">
        <v>2446</v>
      </c>
      <c r="I633" t="s">
        <v>2446</v>
      </c>
      <c r="J633" t="s">
        <v>2446</v>
      </c>
    </row>
    <row r="634" spans="2:10" ht="12.75">
      <c r="B634" s="97">
        <v>101</v>
      </c>
      <c r="C634" s="27" t="s">
        <v>2765</v>
      </c>
      <c r="D634" s="27" t="s">
        <v>2423</v>
      </c>
      <c r="E634" s="27" t="s">
        <v>2758</v>
      </c>
      <c r="F634" s="95"/>
      <c r="G634" s="95" t="str">
        <f t="shared" si="1"/>
        <v>NANCY ALEJANDRA FERNANDEZ QUIÑONEZ</v>
      </c>
      <c r="H634" s="95" t="s">
        <v>2446</v>
      </c>
      <c r="I634" t="s">
        <v>2446</v>
      </c>
      <c r="J634" t="s">
        <v>2446</v>
      </c>
    </row>
    <row r="635" spans="2:10" ht="12.75">
      <c r="B635" s="97">
        <v>102</v>
      </c>
      <c r="C635" s="27" t="s">
        <v>2627</v>
      </c>
      <c r="D635" s="27" t="s">
        <v>2640</v>
      </c>
      <c r="E635" s="27" t="s">
        <v>2386</v>
      </c>
      <c r="F635" s="95"/>
      <c r="G635" s="95" t="str">
        <f t="shared" si="1"/>
        <v>CONSTANTINO CASTAÑEDA RUIZ</v>
      </c>
      <c r="H635" s="95" t="s">
        <v>2446</v>
      </c>
      <c r="I635" t="s">
        <v>2446</v>
      </c>
      <c r="J635" t="s">
        <v>2446</v>
      </c>
    </row>
    <row r="636" spans="2:10" ht="12.75">
      <c r="B636" s="97">
        <v>103</v>
      </c>
      <c r="C636" s="27" t="s">
        <v>2766</v>
      </c>
      <c r="D636" s="27" t="s">
        <v>2767</v>
      </c>
      <c r="E636" s="27" t="s">
        <v>2768</v>
      </c>
      <c r="F636" s="95"/>
      <c r="G636" s="95" t="str">
        <f t="shared" si="1"/>
        <v>PRIMO ROMAN REBOLLEDO</v>
      </c>
      <c r="H636" s="95" t="s">
        <v>2446</v>
      </c>
      <c r="I636" t="s">
        <v>2446</v>
      </c>
      <c r="J636" t="s">
        <v>2446</v>
      </c>
    </row>
    <row r="637" spans="2:10" ht="12.75">
      <c r="B637" s="97">
        <v>104</v>
      </c>
      <c r="C637" s="27" t="s">
        <v>2769</v>
      </c>
      <c r="D637" s="27" t="s">
        <v>2263</v>
      </c>
      <c r="E637" s="27" t="s">
        <v>2247</v>
      </c>
      <c r="F637" s="95"/>
      <c r="G637" s="95" t="str">
        <f t="shared" si="1"/>
        <v>MARIO MARTINEZ GARCIA</v>
      </c>
      <c r="H637" s="95" t="s">
        <v>2446</v>
      </c>
      <c r="I637" t="s">
        <v>2446</v>
      </c>
      <c r="J637" t="s">
        <v>2446</v>
      </c>
    </row>
    <row r="638" spans="2:10" ht="12.75">
      <c r="B638" s="97">
        <v>105</v>
      </c>
      <c r="C638" s="27" t="s">
        <v>2770</v>
      </c>
      <c r="D638" s="27" t="s">
        <v>2270</v>
      </c>
      <c r="E638" s="27" t="s">
        <v>2647</v>
      </c>
      <c r="F638" s="95"/>
      <c r="G638" s="95" t="str">
        <f t="shared" si="1"/>
        <v>ERIBERTO HERNANDEZ NOGUERON</v>
      </c>
      <c r="H638" s="95" t="s">
        <v>2446</v>
      </c>
      <c r="I638" t="s">
        <v>2446</v>
      </c>
      <c r="J638" t="s">
        <v>2446</v>
      </c>
    </row>
    <row r="639" spans="2:10" ht="12.75">
      <c r="B639" s="97">
        <v>106</v>
      </c>
      <c r="C639" s="27" t="s">
        <v>2771</v>
      </c>
      <c r="D639" s="27" t="s">
        <v>2772</v>
      </c>
      <c r="E639" s="27" t="s">
        <v>2319</v>
      </c>
      <c r="F639" s="95"/>
      <c r="G639" s="95" t="str">
        <f t="shared" si="1"/>
        <v>BERNARDA VILCHIS TORRES</v>
      </c>
      <c r="H639" s="95" t="s">
        <v>2446</v>
      </c>
      <c r="I639" t="s">
        <v>2446</v>
      </c>
      <c r="J639" t="s">
        <v>2446</v>
      </c>
    </row>
    <row r="640" spans="2:10" ht="12.75">
      <c r="B640" s="97">
        <v>107</v>
      </c>
      <c r="C640" s="27" t="s">
        <v>2773</v>
      </c>
      <c r="D640" s="27" t="s">
        <v>2651</v>
      </c>
      <c r="E640" s="27" t="s">
        <v>2263</v>
      </c>
      <c r="F640" s="95"/>
      <c r="G640" s="95" t="str">
        <f t="shared" si="1"/>
        <v>SYLVIA CHIRINOS MARTINEZ</v>
      </c>
      <c r="H640" s="95" t="s">
        <v>2446</v>
      </c>
      <c r="I640" t="s">
        <v>2446</v>
      </c>
      <c r="J640" t="s">
        <v>2446</v>
      </c>
    </row>
    <row r="641" spans="2:10" ht="12.75">
      <c r="B641" s="97">
        <v>108</v>
      </c>
      <c r="C641" s="27" t="s">
        <v>2774</v>
      </c>
      <c r="D641" s="27" t="s">
        <v>2651</v>
      </c>
      <c r="E641" s="27" t="s">
        <v>2707</v>
      </c>
      <c r="F641" s="95"/>
      <c r="G641" s="95" t="str">
        <f t="shared" si="1"/>
        <v>DIMAS CHIRINOS DE LA ROSA</v>
      </c>
      <c r="H641" s="95" t="s">
        <v>2446</v>
      </c>
      <c r="I641" t="s">
        <v>2446</v>
      </c>
      <c r="J641" t="s">
        <v>2446</v>
      </c>
    </row>
    <row r="642" spans="2:10" ht="12.75">
      <c r="B642" s="97">
        <v>109</v>
      </c>
      <c r="C642" s="27" t="s">
        <v>2774</v>
      </c>
      <c r="D642" s="27" t="s">
        <v>2651</v>
      </c>
      <c r="E642" s="27" t="s">
        <v>2640</v>
      </c>
      <c r="F642" s="95"/>
      <c r="G642" s="95" t="str">
        <f t="shared" si="1"/>
        <v>DIMAS CHIRINOS CASTAÑEDA</v>
      </c>
      <c r="H642" s="95" t="s">
        <v>2446</v>
      </c>
      <c r="I642" t="s">
        <v>2446</v>
      </c>
      <c r="J642" t="s">
        <v>2446</v>
      </c>
    </row>
    <row r="643" spans="2:10" ht="12.75">
      <c r="B643" s="97">
        <v>110</v>
      </c>
      <c r="C643" s="27" t="s">
        <v>2775</v>
      </c>
      <c r="D643" s="27" t="s">
        <v>2259</v>
      </c>
      <c r="E643" s="27" t="s">
        <v>2776</v>
      </c>
      <c r="F643" s="95"/>
      <c r="G643" s="95" t="str">
        <f t="shared" si="1"/>
        <v>ANA LAURA GONZALEZ CLARO</v>
      </c>
      <c r="H643" s="95" t="s">
        <v>2446</v>
      </c>
      <c r="I643" t="s">
        <v>2446</v>
      </c>
      <c r="J643" t="s">
        <v>2446</v>
      </c>
    </row>
    <row r="644" spans="2:10" ht="12.75">
      <c r="B644" s="97">
        <v>111</v>
      </c>
      <c r="C644" s="27" t="s">
        <v>2353</v>
      </c>
      <c r="D644" s="27" t="s">
        <v>2319</v>
      </c>
      <c r="E644" s="27" t="s">
        <v>2340</v>
      </c>
      <c r="F644" s="95"/>
      <c r="G644" s="95" t="str">
        <f t="shared" si="1"/>
        <v>JUAN CARLOS TORRES MENDOZA</v>
      </c>
      <c r="H644" s="95" t="s">
        <v>2446</v>
      </c>
      <c r="I644" t="s">
        <v>2446</v>
      </c>
      <c r="J644" t="s">
        <v>2446</v>
      </c>
    </row>
    <row r="645" spans="2:10" ht="12.75">
      <c r="B645" s="97">
        <v>112</v>
      </c>
      <c r="C645" s="27" t="s">
        <v>2749</v>
      </c>
      <c r="D645" s="27" t="s">
        <v>2777</v>
      </c>
      <c r="E645" s="27" t="s">
        <v>2778</v>
      </c>
      <c r="F645" s="95"/>
      <c r="G645" s="95" t="str">
        <f t="shared" si="1"/>
        <v>ALBERTO SANE TLACA</v>
      </c>
      <c r="H645" s="95" t="s">
        <v>2446</v>
      </c>
      <c r="I645" t="s">
        <v>2446</v>
      </c>
      <c r="J645" t="s">
        <v>2446</v>
      </c>
    </row>
    <row r="646" spans="2:10" ht="12.75">
      <c r="B646" s="97">
        <v>113</v>
      </c>
      <c r="C646" s="27" t="s">
        <v>2779</v>
      </c>
      <c r="D646" s="27" t="s">
        <v>2706</v>
      </c>
      <c r="E646" s="27" t="s">
        <v>2780</v>
      </c>
      <c r="F646" s="95"/>
      <c r="G646" s="95" t="str">
        <f t="shared" si="1"/>
        <v>LUISA SANTIAGO NOLASCO</v>
      </c>
      <c r="H646" s="95" t="s">
        <v>2446</v>
      </c>
      <c r="I646" t="s">
        <v>2446</v>
      </c>
      <c r="J646" t="s">
        <v>2446</v>
      </c>
    </row>
    <row r="647" spans="2:10" ht="12.75">
      <c r="B647" s="97">
        <v>114</v>
      </c>
      <c r="C647" s="27" t="s">
        <v>2781</v>
      </c>
      <c r="D647" s="27" t="s">
        <v>2655</v>
      </c>
      <c r="E647" s="27" t="s">
        <v>2326</v>
      </c>
      <c r="F647" s="95"/>
      <c r="G647" s="95" t="str">
        <f t="shared" si="1"/>
        <v>REBECA VIRIDIANA SANCHEZ ROJAS</v>
      </c>
      <c r="H647" s="95" t="s">
        <v>2446</v>
      </c>
      <c r="I647" t="s">
        <v>2446</v>
      </c>
      <c r="J647" t="s">
        <v>2446</v>
      </c>
    </row>
    <row r="648" spans="2:10" ht="12.75">
      <c r="B648" s="97">
        <v>115</v>
      </c>
      <c r="C648" s="27" t="s">
        <v>2782</v>
      </c>
      <c r="D648" s="27" t="s">
        <v>2783</v>
      </c>
      <c r="E648" s="27" t="s">
        <v>2718</v>
      </c>
      <c r="F648" s="95"/>
      <c r="G648" s="95" t="str">
        <f t="shared" si="1"/>
        <v>SANDRA LUZ ESPINDOLA ZAMORA</v>
      </c>
      <c r="H648" s="95" t="s">
        <v>2446</v>
      </c>
      <c r="I648" t="s">
        <v>2446</v>
      </c>
      <c r="J648" t="s">
        <v>2446</v>
      </c>
    </row>
    <row r="649" spans="2:10" ht="12.75">
      <c r="B649" s="97">
        <v>116</v>
      </c>
      <c r="C649" s="27" t="s">
        <v>2784</v>
      </c>
      <c r="D649" s="27" t="s">
        <v>2665</v>
      </c>
      <c r="E649" s="27" t="s">
        <v>2331</v>
      </c>
      <c r="F649" s="95"/>
      <c r="G649" s="95" t="str">
        <f t="shared" si="1"/>
        <v>FERNANDO GOMEZ CHAVEZ</v>
      </c>
      <c r="H649" s="95" t="s">
        <v>2446</v>
      </c>
      <c r="I649" t="s">
        <v>2446</v>
      </c>
      <c r="J649" t="s">
        <v>2446</v>
      </c>
    </row>
    <row r="650" spans="2:10" ht="12.75">
      <c r="B650" s="97">
        <v>117</v>
      </c>
      <c r="C650" s="27" t="s">
        <v>2785</v>
      </c>
      <c r="D650" s="27" t="s">
        <v>2786</v>
      </c>
      <c r="E650" s="27" t="s">
        <v>2390</v>
      </c>
      <c r="F650" s="95"/>
      <c r="G650" s="95" t="str">
        <f t="shared" si="1"/>
        <v>YOLANDA PACHECO CALZADA</v>
      </c>
      <c r="H650" s="95" t="s">
        <v>2446</v>
      </c>
      <c r="I650" t="s">
        <v>2446</v>
      </c>
      <c r="J650" t="s">
        <v>2446</v>
      </c>
    </row>
    <row r="651" spans="2:10" ht="12.75">
      <c r="B651" s="97">
        <v>118</v>
      </c>
      <c r="C651" s="27" t="s">
        <v>2546</v>
      </c>
      <c r="D651" s="27" t="s">
        <v>2787</v>
      </c>
      <c r="E651" s="27" t="s">
        <v>2242</v>
      </c>
      <c r="F651" s="95"/>
      <c r="G651" s="95" t="str">
        <f t="shared" si="1"/>
        <v>JAVIER XOOL NAPOLES</v>
      </c>
      <c r="H651" s="95" t="s">
        <v>2446</v>
      </c>
      <c r="I651" t="s">
        <v>2446</v>
      </c>
      <c r="J651" t="s">
        <v>2446</v>
      </c>
    </row>
    <row r="652" spans="2:10" ht="12.75">
      <c r="B652" s="97">
        <v>119</v>
      </c>
      <c r="C652" s="27" t="s">
        <v>2788</v>
      </c>
      <c r="D652" s="27" t="s">
        <v>2532</v>
      </c>
      <c r="E652" s="27" t="s">
        <v>2390</v>
      </c>
      <c r="F652" s="95"/>
      <c r="G652" s="95" t="str">
        <f t="shared" si="1"/>
        <v>ARGELIA ROSAS CALZADA</v>
      </c>
      <c r="H652" s="95" t="s">
        <v>2446</v>
      </c>
      <c r="I652" t="s">
        <v>2446</v>
      </c>
      <c r="J652" t="s">
        <v>2446</v>
      </c>
    </row>
    <row r="653" spans="2:10" ht="12.75">
      <c r="B653" s="97">
        <v>120</v>
      </c>
      <c r="C653" s="27" t="s">
        <v>2789</v>
      </c>
      <c r="D653" s="27" t="s">
        <v>2241</v>
      </c>
      <c r="E653" s="27" t="s">
        <v>2255</v>
      </c>
      <c r="F653" s="95"/>
      <c r="G653" s="95" t="str">
        <f t="shared" si="1"/>
        <v>ERNESTO MARTIN MEJIA BARRANCO</v>
      </c>
      <c r="H653" s="95" t="s">
        <v>2446</v>
      </c>
      <c r="I653" t="s">
        <v>2446</v>
      </c>
      <c r="J653" t="s">
        <v>2446</v>
      </c>
    </row>
  </sheetData>
  <sheetProtection/>
  <protectedRanges>
    <protectedRange sqref="F28" name="Rango1_21_1"/>
    <protectedRange sqref="F29" name="Rango1_22_1"/>
    <protectedRange sqref="F30:G30" name="Rango1_23_1"/>
    <protectedRange sqref="F31:G31" name="Rango1_24_1"/>
    <protectedRange sqref="F32:G33" name="Rango1_25_1"/>
    <protectedRange sqref="F34:G34" name="Rango1_26_1"/>
    <protectedRange sqref="F35:G36" name="Rango1_27_1"/>
    <protectedRange sqref="F37:G37" name="Rango1_28_1"/>
    <protectedRange sqref="F38:G38" name="Rango1_29_1"/>
    <protectedRange sqref="F39:G39" name="Rango1_30_1"/>
    <protectedRange sqref="F40:G40" name="Rango1_31_1"/>
    <protectedRange sqref="F41:G42" name="Rango1_32_1"/>
    <protectedRange sqref="F43:G43" name="Rango1_33_1"/>
    <protectedRange sqref="F44:G44" name="Rango1_34_1"/>
    <protectedRange sqref="F45:G87" name="Rango1_35_1"/>
    <protectedRange sqref="F88:G88" name="Rango1_36_1"/>
    <protectedRange sqref="F89:G89" name="Rango1_37_1"/>
    <protectedRange sqref="F90:G90" name="Rango1_38_1"/>
    <protectedRange sqref="F91:G92" name="Rango1_39_1"/>
    <protectedRange sqref="B534:H653" name="Rango1_1_1"/>
    <protectedRange sqref="D16:D135" name="Rango1_1_2"/>
    <protectedRange sqref="C18" name="Rango1_2_1_1"/>
    <protectedRange sqref="C19" name="Rango1_3_1_1"/>
    <protectedRange sqref="C20:C21" name="Rango1_4_1_1"/>
    <protectedRange sqref="C22" name="Rango1_5_1_1"/>
    <protectedRange sqref="C23:C26 C30" name="Rango1_6_1_1"/>
    <protectedRange sqref="C27 C29" name="Rango1_10_1_1"/>
  </protectedRanges>
  <mergeCells count="4">
    <mergeCell ref="B8:F8"/>
    <mergeCell ref="B9:F9"/>
    <mergeCell ref="B10:F10"/>
    <mergeCell ref="B13:E13"/>
  </mergeCells>
  <printOptions/>
  <pageMargins left="0.5905511811023623" right="0.3937007874015748" top="0.7480314960629921" bottom="0.7480314960629921"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B8:F170"/>
  <sheetViews>
    <sheetView zoomScalePageLayoutView="0" workbookViewId="0" topLeftCell="A8">
      <pane ySplit="8" topLeftCell="A16" activePane="bottomLeft" state="frozen"/>
      <selection pane="topLeft" activeCell="A8" sqref="A8"/>
      <selection pane="bottomLeft" activeCell="E53" sqref="E53"/>
    </sheetView>
  </sheetViews>
  <sheetFormatPr defaultColWidth="11.421875" defaultRowHeight="12.75"/>
  <cols>
    <col min="1" max="1" width="5.421875" style="0" customWidth="1"/>
    <col min="3" max="3" width="44.57421875" style="0" customWidth="1"/>
    <col min="4" max="4" width="54.00390625" style="0" customWidth="1"/>
    <col min="5" max="5" width="54.140625" style="0" customWidth="1"/>
    <col min="6" max="6" width="0.13671875" style="0" customWidth="1"/>
  </cols>
  <sheetData>
    <row r="8" spans="2:6" ht="12.75">
      <c r="B8" s="276"/>
      <c r="C8" s="276"/>
      <c r="D8" s="276"/>
      <c r="E8" s="276"/>
      <c r="F8" s="276"/>
    </row>
    <row r="9" spans="2:6" ht="12.75">
      <c r="B9" s="278" t="s">
        <v>101</v>
      </c>
      <c r="C9" s="279"/>
      <c r="D9" s="279"/>
      <c r="E9" s="279"/>
      <c r="F9" s="280"/>
    </row>
    <row r="10" spans="2:6" ht="12.75">
      <c r="B10" s="281" t="s">
        <v>102</v>
      </c>
      <c r="C10" s="281"/>
      <c r="D10" s="281"/>
      <c r="E10" s="281"/>
      <c r="F10" s="281"/>
    </row>
    <row r="13" spans="2:5" ht="18">
      <c r="B13" s="277" t="s">
        <v>108</v>
      </c>
      <c r="C13" s="277"/>
      <c r="D13" s="277"/>
      <c r="E13" s="277"/>
    </row>
    <row r="14" ht="12.75">
      <c r="B14" s="12"/>
    </row>
    <row r="15" spans="2:5" ht="25.5">
      <c r="B15" s="6" t="s">
        <v>15</v>
      </c>
      <c r="C15" s="6" t="s">
        <v>16</v>
      </c>
      <c r="D15" s="6" t="s">
        <v>17</v>
      </c>
      <c r="E15" s="31" t="s">
        <v>18</v>
      </c>
    </row>
    <row r="16" spans="2:5" ht="18">
      <c r="B16" s="24">
        <v>1</v>
      </c>
      <c r="C16" s="70" t="s">
        <v>1556</v>
      </c>
      <c r="D16" s="29" t="s">
        <v>196</v>
      </c>
      <c r="E16" s="71" t="s">
        <v>1557</v>
      </c>
    </row>
    <row r="17" spans="2:5" ht="27">
      <c r="B17" s="24">
        <v>2</v>
      </c>
      <c r="C17" s="70" t="s">
        <v>1558</v>
      </c>
      <c r="D17" s="29" t="s">
        <v>195</v>
      </c>
      <c r="E17" s="71" t="s">
        <v>1559</v>
      </c>
    </row>
    <row r="18" spans="2:5" ht="27">
      <c r="B18" s="24">
        <v>3</v>
      </c>
      <c r="C18" s="70" t="s">
        <v>1560</v>
      </c>
      <c r="D18" s="29" t="s">
        <v>195</v>
      </c>
      <c r="E18" s="71" t="s">
        <v>1559</v>
      </c>
    </row>
    <row r="19" spans="2:5" ht="27">
      <c r="B19" s="24">
        <v>4</v>
      </c>
      <c r="C19" s="70" t="s">
        <v>1561</v>
      </c>
      <c r="D19" s="29" t="s">
        <v>195</v>
      </c>
      <c r="E19" s="71" t="s">
        <v>1562</v>
      </c>
    </row>
    <row r="20" spans="2:5" ht="27">
      <c r="B20" s="24">
        <v>5</v>
      </c>
      <c r="C20" s="72" t="s">
        <v>1563</v>
      </c>
      <c r="D20" s="73" t="s">
        <v>196</v>
      </c>
      <c r="E20" s="73" t="s">
        <v>1564</v>
      </c>
    </row>
    <row r="21" spans="2:5" ht="27">
      <c r="B21" s="24">
        <v>6</v>
      </c>
      <c r="C21" s="74" t="s">
        <v>1565</v>
      </c>
      <c r="D21" s="29" t="s">
        <v>195</v>
      </c>
      <c r="E21" s="75" t="s">
        <v>1566</v>
      </c>
    </row>
    <row r="22" spans="2:5" ht="18">
      <c r="B22" s="24">
        <v>7</v>
      </c>
      <c r="C22" s="70" t="s">
        <v>1567</v>
      </c>
      <c r="D22" s="29" t="s">
        <v>196</v>
      </c>
      <c r="E22" s="71" t="s">
        <v>1568</v>
      </c>
    </row>
    <row r="23" spans="2:5" ht="18">
      <c r="B23" s="24">
        <v>8</v>
      </c>
      <c r="C23" s="70" t="s">
        <v>1569</v>
      </c>
      <c r="D23" s="30" t="s">
        <v>195</v>
      </c>
      <c r="E23" s="71" t="s">
        <v>1570</v>
      </c>
    </row>
    <row r="24" spans="2:5" ht="27">
      <c r="B24" s="24">
        <v>9</v>
      </c>
      <c r="C24" s="70" t="s">
        <v>1571</v>
      </c>
      <c r="D24" s="29" t="s">
        <v>1573</v>
      </c>
      <c r="E24" s="71" t="s">
        <v>1572</v>
      </c>
    </row>
    <row r="25" spans="2:5" ht="27">
      <c r="B25" s="24">
        <v>10</v>
      </c>
      <c r="C25" s="74" t="s">
        <v>1574</v>
      </c>
      <c r="D25" s="29" t="s">
        <v>1575</v>
      </c>
      <c r="E25" s="75" t="s">
        <v>1576</v>
      </c>
    </row>
    <row r="26" spans="2:5" ht="18">
      <c r="B26" s="24">
        <v>11</v>
      </c>
      <c r="C26" s="74" t="s">
        <v>1577</v>
      </c>
      <c r="D26" s="29" t="s">
        <v>1578</v>
      </c>
      <c r="E26" s="75" t="s">
        <v>1579</v>
      </c>
    </row>
    <row r="27" spans="2:5" ht="27">
      <c r="B27" s="24">
        <v>12</v>
      </c>
      <c r="C27" s="74" t="s">
        <v>1580</v>
      </c>
      <c r="D27" s="29" t="s">
        <v>1581</v>
      </c>
      <c r="E27" s="75" t="s">
        <v>1582</v>
      </c>
    </row>
    <row r="28" spans="2:5" ht="18">
      <c r="B28" s="24">
        <v>13</v>
      </c>
      <c r="C28" s="54" t="s">
        <v>1583</v>
      </c>
      <c r="D28" s="54" t="s">
        <v>1584</v>
      </c>
      <c r="E28" s="76" t="s">
        <v>2891</v>
      </c>
    </row>
    <row r="29" spans="2:5" ht="18">
      <c r="B29" s="24">
        <v>14</v>
      </c>
      <c r="C29" s="54" t="s">
        <v>1585</v>
      </c>
      <c r="D29" s="54" t="s">
        <v>1586</v>
      </c>
      <c r="E29" s="75" t="s">
        <v>1587</v>
      </c>
    </row>
    <row r="30" spans="2:5" ht="18">
      <c r="B30" s="24" t="s">
        <v>229</v>
      </c>
      <c r="C30" s="54" t="s">
        <v>1588</v>
      </c>
      <c r="D30" s="54" t="s">
        <v>1589</v>
      </c>
      <c r="E30" s="75" t="s">
        <v>1590</v>
      </c>
    </row>
    <row r="31" spans="2:5" ht="18">
      <c r="B31" s="24">
        <v>17</v>
      </c>
      <c r="C31" s="54" t="s">
        <v>1591</v>
      </c>
      <c r="D31" s="54" t="s">
        <v>1589</v>
      </c>
      <c r="E31" s="75" t="s">
        <v>1592</v>
      </c>
    </row>
    <row r="32" spans="2:5" ht="18">
      <c r="B32" s="24">
        <v>18</v>
      </c>
      <c r="C32" s="54" t="s">
        <v>1593</v>
      </c>
      <c r="D32" s="54" t="s">
        <v>1594</v>
      </c>
      <c r="E32" s="76" t="s">
        <v>2892</v>
      </c>
    </row>
    <row r="33" spans="2:5" ht="18">
      <c r="B33" s="24">
        <v>19</v>
      </c>
      <c r="C33" s="54" t="s">
        <v>1595</v>
      </c>
      <c r="D33" s="54" t="s">
        <v>1596</v>
      </c>
      <c r="E33" s="76" t="s">
        <v>3392</v>
      </c>
    </row>
    <row r="34" spans="2:5" ht="36">
      <c r="B34" s="24">
        <v>20</v>
      </c>
      <c r="C34" s="54" t="s">
        <v>1597</v>
      </c>
      <c r="D34" s="54" t="s">
        <v>1598</v>
      </c>
      <c r="E34" s="75" t="s">
        <v>1599</v>
      </c>
    </row>
    <row r="35" spans="2:5" ht="36">
      <c r="B35" s="24">
        <v>21</v>
      </c>
      <c r="C35" s="54" t="s">
        <v>1600</v>
      </c>
      <c r="D35" s="54" t="s">
        <v>1075</v>
      </c>
      <c r="E35" s="75" t="s">
        <v>1601</v>
      </c>
    </row>
    <row r="36" spans="2:5" ht="27">
      <c r="B36" s="24">
        <v>22</v>
      </c>
      <c r="C36" s="54" t="s">
        <v>1602</v>
      </c>
      <c r="D36" s="54" t="s">
        <v>232</v>
      </c>
      <c r="E36" s="75" t="s">
        <v>1603</v>
      </c>
    </row>
    <row r="37" spans="2:5" ht="18">
      <c r="B37" s="24">
        <v>23</v>
      </c>
      <c r="C37" s="54" t="s">
        <v>1604</v>
      </c>
      <c r="D37" s="54" t="s">
        <v>1605</v>
      </c>
      <c r="E37" s="75" t="s">
        <v>1606</v>
      </c>
    </row>
    <row r="38" spans="2:5" ht="27">
      <c r="B38" s="24">
        <v>24</v>
      </c>
      <c r="C38" s="54" t="s">
        <v>1607</v>
      </c>
      <c r="D38" s="54" t="s">
        <v>699</v>
      </c>
      <c r="E38" s="75" t="s">
        <v>1608</v>
      </c>
    </row>
    <row r="39" spans="2:5" ht="27">
      <c r="B39" s="24">
        <v>25</v>
      </c>
      <c r="C39" s="54" t="s">
        <v>1607</v>
      </c>
      <c r="D39" s="54" t="s">
        <v>232</v>
      </c>
      <c r="E39" s="54" t="s">
        <v>1609</v>
      </c>
    </row>
    <row r="40" spans="2:5" ht="36">
      <c r="B40" s="24">
        <v>26</v>
      </c>
      <c r="C40" s="54" t="s">
        <v>1610</v>
      </c>
      <c r="D40" s="54" t="s">
        <v>910</v>
      </c>
      <c r="E40" s="75" t="s">
        <v>1611</v>
      </c>
    </row>
    <row r="41" spans="2:5" ht="36">
      <c r="B41" s="24">
        <v>27</v>
      </c>
      <c r="C41" s="54" t="s">
        <v>1610</v>
      </c>
      <c r="D41" s="54" t="s">
        <v>910</v>
      </c>
      <c r="E41" s="76" t="s">
        <v>1612</v>
      </c>
    </row>
    <row r="42" spans="2:5" ht="12.75">
      <c r="B42" s="24">
        <v>28</v>
      </c>
      <c r="C42" s="54" t="s">
        <v>1613</v>
      </c>
      <c r="D42" s="54" t="s">
        <v>1614</v>
      </c>
      <c r="E42" s="75" t="s">
        <v>1615</v>
      </c>
    </row>
    <row r="43" spans="2:5" ht="18">
      <c r="B43" s="24">
        <v>29</v>
      </c>
      <c r="C43" s="54" t="s">
        <v>1616</v>
      </c>
      <c r="D43" s="117" t="s">
        <v>3546</v>
      </c>
      <c r="E43" s="76" t="s">
        <v>3547</v>
      </c>
    </row>
    <row r="44" spans="2:5" ht="18">
      <c r="B44" s="24">
        <v>30</v>
      </c>
      <c r="C44" s="54" t="s">
        <v>1617</v>
      </c>
      <c r="D44" s="117" t="s">
        <v>3546</v>
      </c>
      <c r="E44" s="76" t="s">
        <v>3547</v>
      </c>
    </row>
    <row r="45" spans="2:5" ht="27">
      <c r="B45" s="24">
        <v>31</v>
      </c>
      <c r="C45" s="54" t="s">
        <v>1618</v>
      </c>
      <c r="D45" s="54" t="s">
        <v>1620</v>
      </c>
      <c r="E45" s="75" t="s">
        <v>1619</v>
      </c>
    </row>
    <row r="46" spans="2:5" ht="27">
      <c r="B46" s="24">
        <v>32</v>
      </c>
      <c r="C46" s="54" t="s">
        <v>1618</v>
      </c>
      <c r="D46" s="54" t="s">
        <v>1620</v>
      </c>
      <c r="E46" s="75" t="s">
        <v>1619</v>
      </c>
    </row>
    <row r="47" spans="2:5" ht="36">
      <c r="B47" s="24">
        <v>33</v>
      </c>
      <c r="C47" s="54" t="s">
        <v>1621</v>
      </c>
      <c r="D47" s="54" t="s">
        <v>202</v>
      </c>
      <c r="E47" s="75" t="s">
        <v>1622</v>
      </c>
    </row>
    <row r="48" spans="2:5" ht="27">
      <c r="B48" s="24">
        <v>34</v>
      </c>
      <c r="C48" s="54" t="s">
        <v>1623</v>
      </c>
      <c r="D48" s="54" t="s">
        <v>1624</v>
      </c>
      <c r="E48" s="75" t="s">
        <v>1625</v>
      </c>
    </row>
    <row r="49" spans="2:5" ht="18">
      <c r="B49" s="24">
        <v>35</v>
      </c>
      <c r="C49" s="54" t="s">
        <v>1626</v>
      </c>
      <c r="D49" s="54" t="s">
        <v>1627</v>
      </c>
      <c r="E49" s="75" t="s">
        <v>1628</v>
      </c>
    </row>
    <row r="50" spans="2:5" ht="18">
      <c r="B50" s="24">
        <v>36</v>
      </c>
      <c r="C50" s="54" t="s">
        <v>1629</v>
      </c>
      <c r="D50" s="54" t="s">
        <v>1630</v>
      </c>
      <c r="E50" s="75" t="s">
        <v>1631</v>
      </c>
    </row>
    <row r="51" spans="2:5" ht="18">
      <c r="B51" s="24">
        <v>37</v>
      </c>
      <c r="C51" s="54" t="s">
        <v>1632</v>
      </c>
      <c r="D51" s="54" t="s">
        <v>203</v>
      </c>
      <c r="E51" s="75" t="s">
        <v>1633</v>
      </c>
    </row>
    <row r="52" spans="2:5" ht="18">
      <c r="B52" s="24">
        <v>38</v>
      </c>
      <c r="C52" s="54" t="s">
        <v>1634</v>
      </c>
      <c r="D52" s="54" t="s">
        <v>1635</v>
      </c>
      <c r="E52" s="75" t="s">
        <v>1636</v>
      </c>
    </row>
    <row r="53" spans="2:5" ht="18">
      <c r="B53" s="24">
        <v>39</v>
      </c>
      <c r="C53" s="54" t="s">
        <v>1634</v>
      </c>
      <c r="D53" s="54" t="s">
        <v>1635</v>
      </c>
      <c r="E53" s="75" t="s">
        <v>1637</v>
      </c>
    </row>
    <row r="54" spans="2:5" ht="27">
      <c r="B54" s="24">
        <v>40</v>
      </c>
      <c r="C54" s="54" t="s">
        <v>1638</v>
      </c>
      <c r="D54" s="54" t="s">
        <v>1635</v>
      </c>
      <c r="E54" s="75" t="s">
        <v>1639</v>
      </c>
    </row>
    <row r="55" spans="2:5" ht="36">
      <c r="B55" s="24">
        <v>41</v>
      </c>
      <c r="C55" s="54" t="s">
        <v>1640</v>
      </c>
      <c r="D55" s="54" t="s">
        <v>1641</v>
      </c>
      <c r="E55" s="75" t="s">
        <v>1642</v>
      </c>
    </row>
    <row r="56" spans="2:5" ht="36">
      <c r="B56" s="24">
        <v>42</v>
      </c>
      <c r="C56" s="54" t="s">
        <v>1643</v>
      </c>
      <c r="D56" s="54" t="s">
        <v>1641</v>
      </c>
      <c r="E56" s="75" t="s">
        <v>1642</v>
      </c>
    </row>
    <row r="57" spans="2:5" ht="36">
      <c r="B57" s="24">
        <v>43</v>
      </c>
      <c r="C57" s="54" t="s">
        <v>1643</v>
      </c>
      <c r="D57" s="54" t="s">
        <v>1641</v>
      </c>
      <c r="E57" s="75" t="s">
        <v>1642</v>
      </c>
    </row>
    <row r="58" spans="2:5" ht="18">
      <c r="B58" s="24">
        <v>44</v>
      </c>
      <c r="C58" s="54" t="s">
        <v>1644</v>
      </c>
      <c r="D58" s="54" t="s">
        <v>1645</v>
      </c>
      <c r="E58" s="75" t="s">
        <v>1646</v>
      </c>
    </row>
    <row r="59" spans="2:5" ht="27">
      <c r="B59" s="24">
        <v>45</v>
      </c>
      <c r="C59" s="54" t="s">
        <v>1647</v>
      </c>
      <c r="D59" s="54" t="s">
        <v>1648</v>
      </c>
      <c r="E59" s="75" t="s">
        <v>1649</v>
      </c>
    </row>
    <row r="60" spans="2:5" ht="27">
      <c r="B60" s="24">
        <v>46</v>
      </c>
      <c r="C60" s="54" t="s">
        <v>1650</v>
      </c>
      <c r="D60" s="54" t="s">
        <v>1648</v>
      </c>
      <c r="E60" s="75" t="s">
        <v>1649</v>
      </c>
    </row>
    <row r="61" spans="2:5" ht="27">
      <c r="B61" s="24">
        <v>47</v>
      </c>
      <c r="C61" s="54" t="s">
        <v>1651</v>
      </c>
      <c r="D61" s="54" t="s">
        <v>1652</v>
      </c>
      <c r="E61" s="75" t="s">
        <v>1653</v>
      </c>
    </row>
    <row r="62" spans="2:5" ht="27">
      <c r="B62" s="24">
        <v>48</v>
      </c>
      <c r="C62" s="54" t="s">
        <v>1651</v>
      </c>
      <c r="D62" s="54" t="s">
        <v>1652</v>
      </c>
      <c r="E62" s="75" t="s">
        <v>1653</v>
      </c>
    </row>
    <row r="63" spans="2:5" ht="27">
      <c r="B63" s="24">
        <v>49</v>
      </c>
      <c r="C63" s="54" t="s">
        <v>1654</v>
      </c>
      <c r="D63" s="54" t="s">
        <v>1655</v>
      </c>
      <c r="E63" s="75" t="s">
        <v>1656</v>
      </c>
    </row>
    <row r="64" spans="2:5" ht="18">
      <c r="B64" s="24">
        <v>50</v>
      </c>
      <c r="C64" s="54" t="s">
        <v>1657</v>
      </c>
      <c r="D64" s="54" t="s">
        <v>1658</v>
      </c>
      <c r="E64" s="75" t="s">
        <v>1659</v>
      </c>
    </row>
    <row r="65" spans="2:5" ht="18">
      <c r="B65" s="24">
        <v>51</v>
      </c>
      <c r="C65" s="54" t="s">
        <v>1660</v>
      </c>
      <c r="D65" s="54" t="s">
        <v>1661</v>
      </c>
      <c r="E65" s="76" t="s">
        <v>2893</v>
      </c>
    </row>
    <row r="66" spans="2:5" ht="18">
      <c r="B66" s="24">
        <v>52</v>
      </c>
      <c r="C66" s="54" t="s">
        <v>1662</v>
      </c>
      <c r="D66" s="54" t="s">
        <v>1661</v>
      </c>
      <c r="E66" s="76" t="s">
        <v>2893</v>
      </c>
    </row>
    <row r="67" spans="2:5" ht="18">
      <c r="B67" s="24">
        <v>53</v>
      </c>
      <c r="C67" s="54" t="s">
        <v>1663</v>
      </c>
      <c r="D67" s="54" t="s">
        <v>1664</v>
      </c>
      <c r="E67" s="76" t="s">
        <v>2894</v>
      </c>
    </row>
    <row r="68" spans="2:5" ht="27">
      <c r="B68" s="24">
        <v>54</v>
      </c>
      <c r="C68" s="54" t="s">
        <v>1665</v>
      </c>
      <c r="D68" s="54" t="s">
        <v>1666</v>
      </c>
      <c r="E68" s="75" t="s">
        <v>1667</v>
      </c>
    </row>
    <row r="69" spans="2:5" ht="18">
      <c r="B69" s="24">
        <v>55</v>
      </c>
      <c r="C69" s="54" t="s">
        <v>1668</v>
      </c>
      <c r="D69" s="54" t="s">
        <v>1669</v>
      </c>
      <c r="E69" s="75" t="s">
        <v>1670</v>
      </c>
    </row>
    <row r="70" spans="2:5" ht="27">
      <c r="B70" s="24">
        <v>56</v>
      </c>
      <c r="C70" s="54" t="s">
        <v>1671</v>
      </c>
      <c r="D70" s="54" t="s">
        <v>1672</v>
      </c>
      <c r="E70" s="75" t="s">
        <v>1673</v>
      </c>
    </row>
    <row r="71" spans="2:5" ht="18">
      <c r="B71" s="24">
        <v>57</v>
      </c>
      <c r="C71" s="54" t="s">
        <v>1674</v>
      </c>
      <c r="D71" s="54" t="s">
        <v>1675</v>
      </c>
      <c r="E71" s="75" t="s">
        <v>1676</v>
      </c>
    </row>
    <row r="72" spans="2:5" ht="27">
      <c r="B72" s="24">
        <v>58</v>
      </c>
      <c r="C72" s="54" t="s">
        <v>1677</v>
      </c>
      <c r="D72" s="54" t="s">
        <v>207</v>
      </c>
      <c r="E72" s="76" t="s">
        <v>2895</v>
      </c>
    </row>
    <row r="73" spans="2:5" ht="27">
      <c r="B73" s="24">
        <v>59</v>
      </c>
      <c r="C73" s="54" t="s">
        <v>1678</v>
      </c>
      <c r="D73" s="54" t="s">
        <v>1679</v>
      </c>
      <c r="E73" s="75" t="s">
        <v>1680</v>
      </c>
    </row>
    <row r="74" spans="2:5" ht="18">
      <c r="B74" s="24">
        <v>60</v>
      </c>
      <c r="C74" s="54" t="s">
        <v>1681</v>
      </c>
      <c r="D74" s="54" t="s">
        <v>1682</v>
      </c>
      <c r="E74" s="75" t="s">
        <v>1683</v>
      </c>
    </row>
    <row r="75" spans="2:5" ht="18">
      <c r="B75" s="24">
        <v>61</v>
      </c>
      <c r="C75" s="54" t="s">
        <v>1684</v>
      </c>
      <c r="D75" s="54" t="s">
        <v>1685</v>
      </c>
      <c r="E75" s="75" t="s">
        <v>1686</v>
      </c>
    </row>
    <row r="76" spans="2:5" ht="36">
      <c r="B76" s="24">
        <v>62</v>
      </c>
      <c r="C76" s="54" t="s">
        <v>1687</v>
      </c>
      <c r="D76" s="54" t="s">
        <v>1688</v>
      </c>
      <c r="E76" s="75" t="s">
        <v>1689</v>
      </c>
    </row>
    <row r="77" spans="2:5" ht="18">
      <c r="B77" s="24">
        <v>63</v>
      </c>
      <c r="C77" s="54" t="s">
        <v>1690</v>
      </c>
      <c r="D77" s="54" t="s">
        <v>1691</v>
      </c>
      <c r="E77" s="75" t="s">
        <v>1692</v>
      </c>
    </row>
    <row r="78" spans="2:5" ht="18">
      <c r="B78" s="114">
        <v>64</v>
      </c>
      <c r="C78" s="54" t="s">
        <v>1690</v>
      </c>
      <c r="D78" s="54" t="s">
        <v>1691</v>
      </c>
      <c r="E78" s="75" t="s">
        <v>1692</v>
      </c>
    </row>
    <row r="79" spans="2:5" ht="18">
      <c r="B79" s="24">
        <v>65</v>
      </c>
      <c r="C79" s="54" t="s">
        <v>1693</v>
      </c>
      <c r="D79" s="117" t="s">
        <v>1694</v>
      </c>
      <c r="E79" s="76" t="s">
        <v>3542</v>
      </c>
    </row>
    <row r="80" spans="2:5" ht="18">
      <c r="B80" s="24">
        <v>66</v>
      </c>
      <c r="C80" s="54" t="s">
        <v>1695</v>
      </c>
      <c r="D80" s="117" t="s">
        <v>3544</v>
      </c>
      <c r="E80" s="76" t="s">
        <v>3543</v>
      </c>
    </row>
    <row r="81" spans="2:5" ht="18">
      <c r="B81" s="24">
        <v>67</v>
      </c>
      <c r="C81" s="54" t="s">
        <v>1696</v>
      </c>
      <c r="D81" s="117" t="s">
        <v>2890</v>
      </c>
      <c r="E81" s="75" t="s">
        <v>1699</v>
      </c>
    </row>
    <row r="82" spans="2:5" ht="27">
      <c r="B82" s="24">
        <v>68</v>
      </c>
      <c r="C82" s="54" t="s">
        <v>1698</v>
      </c>
      <c r="D82" s="54" t="s">
        <v>887</v>
      </c>
      <c r="E82" s="75" t="s">
        <v>1697</v>
      </c>
    </row>
    <row r="83" spans="2:5" ht="27">
      <c r="B83" s="24">
        <v>69</v>
      </c>
      <c r="C83" s="54" t="s">
        <v>1698</v>
      </c>
      <c r="D83" s="54" t="s">
        <v>887</v>
      </c>
      <c r="E83" s="75" t="s">
        <v>1697</v>
      </c>
    </row>
    <row r="84" spans="2:5" ht="18">
      <c r="B84" s="24">
        <v>70</v>
      </c>
      <c r="C84" s="54" t="s">
        <v>1700</v>
      </c>
      <c r="D84" s="54" t="s">
        <v>1701</v>
      </c>
      <c r="E84" s="75" t="s">
        <v>1702</v>
      </c>
    </row>
    <row r="85" spans="2:5" ht="18">
      <c r="B85" s="24">
        <v>71</v>
      </c>
      <c r="C85" s="54" t="s">
        <v>1700</v>
      </c>
      <c r="D85" s="54" t="s">
        <v>1701</v>
      </c>
      <c r="E85" s="75" t="s">
        <v>1702</v>
      </c>
    </row>
    <row r="86" spans="2:5" ht="18">
      <c r="B86" s="24">
        <v>72</v>
      </c>
      <c r="C86" s="54" t="s">
        <v>1703</v>
      </c>
      <c r="D86" s="54" t="s">
        <v>1704</v>
      </c>
      <c r="E86" s="75" t="s">
        <v>1705</v>
      </c>
    </row>
    <row r="87" spans="2:5" ht="18">
      <c r="B87" s="24">
        <v>73</v>
      </c>
      <c r="C87" s="54" t="s">
        <v>1706</v>
      </c>
      <c r="D87" s="54" t="s">
        <v>1707</v>
      </c>
      <c r="E87" s="76" t="s">
        <v>2896</v>
      </c>
    </row>
    <row r="88" spans="2:5" ht="18">
      <c r="B88" s="24">
        <v>74</v>
      </c>
      <c r="C88" s="54" t="s">
        <v>1708</v>
      </c>
      <c r="D88" s="54" t="s">
        <v>1338</v>
      </c>
      <c r="E88" s="75" t="s">
        <v>1709</v>
      </c>
    </row>
    <row r="89" spans="2:5" ht="18">
      <c r="B89" s="24">
        <v>75</v>
      </c>
      <c r="C89" s="54" t="s">
        <v>1710</v>
      </c>
      <c r="D89" s="54" t="s">
        <v>1711</v>
      </c>
      <c r="E89" s="76" t="s">
        <v>2897</v>
      </c>
    </row>
    <row r="90" spans="2:5" ht="18">
      <c r="B90" s="24">
        <v>76</v>
      </c>
      <c r="C90" s="54" t="s">
        <v>1712</v>
      </c>
      <c r="D90" s="54" t="s">
        <v>1713</v>
      </c>
      <c r="E90" s="75" t="s">
        <v>1714</v>
      </c>
    </row>
    <row r="91" spans="2:5" ht="18">
      <c r="B91" s="24">
        <v>77</v>
      </c>
      <c r="C91" s="54" t="s">
        <v>1712</v>
      </c>
      <c r="D91" s="54" t="s">
        <v>1713</v>
      </c>
      <c r="E91" s="75" t="s">
        <v>1714</v>
      </c>
    </row>
    <row r="92" spans="2:5" ht="27">
      <c r="B92" s="24">
        <v>78</v>
      </c>
      <c r="C92" s="54" t="s">
        <v>1715</v>
      </c>
      <c r="D92" s="54" t="s">
        <v>1716</v>
      </c>
      <c r="E92" s="75" t="s">
        <v>1717</v>
      </c>
    </row>
    <row r="93" spans="2:5" ht="18">
      <c r="B93" s="24">
        <v>79</v>
      </c>
      <c r="C93" s="54" t="s">
        <v>1718</v>
      </c>
      <c r="D93" s="54" t="s">
        <v>214</v>
      </c>
      <c r="E93" s="75" t="s">
        <v>1719</v>
      </c>
    </row>
    <row r="94" spans="2:5" ht="18">
      <c r="B94" s="24">
        <v>80</v>
      </c>
      <c r="C94" s="54" t="s">
        <v>1720</v>
      </c>
      <c r="D94" s="54" t="s">
        <v>214</v>
      </c>
      <c r="E94" s="75" t="s">
        <v>1721</v>
      </c>
    </row>
    <row r="95" spans="2:5" ht="22.5">
      <c r="B95" s="24">
        <v>81</v>
      </c>
      <c r="C95" s="77" t="s">
        <v>1722</v>
      </c>
      <c r="D95" s="77" t="s">
        <v>214</v>
      </c>
      <c r="E95" s="121" t="s">
        <v>1723</v>
      </c>
    </row>
    <row r="96" spans="2:5" ht="22.5">
      <c r="B96" s="24">
        <v>82</v>
      </c>
      <c r="C96" s="77" t="s">
        <v>1724</v>
      </c>
      <c r="D96" s="77" t="s">
        <v>214</v>
      </c>
      <c r="E96" s="122" t="s">
        <v>2898</v>
      </c>
    </row>
    <row r="97" spans="2:5" ht="22.5">
      <c r="B97" s="24">
        <v>83</v>
      </c>
      <c r="C97" s="77" t="s">
        <v>1725</v>
      </c>
      <c r="D97" s="118" t="s">
        <v>3536</v>
      </c>
      <c r="E97" s="121" t="s">
        <v>1726</v>
      </c>
    </row>
    <row r="98" spans="2:5" ht="33.75">
      <c r="B98" s="24">
        <v>84</v>
      </c>
      <c r="C98" s="77" t="s">
        <v>1727</v>
      </c>
      <c r="D98" s="77" t="s">
        <v>1728</v>
      </c>
      <c r="E98" s="122" t="s">
        <v>3545</v>
      </c>
    </row>
    <row r="99" spans="2:5" ht="22.5">
      <c r="B99" s="24">
        <v>85</v>
      </c>
      <c r="C99" s="77" t="s">
        <v>1729</v>
      </c>
      <c r="D99" s="77" t="s">
        <v>1730</v>
      </c>
      <c r="E99" s="77" t="s">
        <v>1731</v>
      </c>
    </row>
    <row r="100" spans="2:5" ht="22.5">
      <c r="B100" s="24">
        <v>86</v>
      </c>
      <c r="C100" s="77" t="s">
        <v>1732</v>
      </c>
      <c r="D100" s="77" t="s">
        <v>1733</v>
      </c>
      <c r="E100" s="77" t="s">
        <v>1734</v>
      </c>
    </row>
    <row r="101" spans="2:5" ht="22.5">
      <c r="B101" s="24">
        <v>87</v>
      </c>
      <c r="C101" s="77" t="s">
        <v>1732</v>
      </c>
      <c r="D101" s="77" t="s">
        <v>1733</v>
      </c>
      <c r="E101" s="121" t="s">
        <v>1734</v>
      </c>
    </row>
    <row r="102" spans="2:5" ht="22.5">
      <c r="B102" s="24">
        <v>88</v>
      </c>
      <c r="C102" s="77" t="s">
        <v>1735</v>
      </c>
      <c r="D102" s="77" t="s">
        <v>1736</v>
      </c>
      <c r="E102" s="121" t="s">
        <v>1737</v>
      </c>
    </row>
    <row r="103" spans="2:5" ht="22.5">
      <c r="B103" s="24">
        <v>89</v>
      </c>
      <c r="C103" s="77" t="s">
        <v>1735</v>
      </c>
      <c r="D103" s="77" t="s">
        <v>1736</v>
      </c>
      <c r="E103" s="121" t="s">
        <v>1737</v>
      </c>
    </row>
    <row r="104" spans="2:5" ht="22.5">
      <c r="B104" s="24">
        <v>90</v>
      </c>
      <c r="C104" s="77" t="s">
        <v>1738</v>
      </c>
      <c r="D104" s="77" t="s">
        <v>214</v>
      </c>
      <c r="E104" s="121" t="s">
        <v>1739</v>
      </c>
    </row>
    <row r="105" spans="2:5" ht="22.5">
      <c r="B105" s="24">
        <v>91</v>
      </c>
      <c r="C105" s="77" t="s">
        <v>1738</v>
      </c>
      <c r="D105" s="77" t="s">
        <v>214</v>
      </c>
      <c r="E105" s="121" t="s">
        <v>1739</v>
      </c>
    </row>
    <row r="106" spans="2:5" ht="33.75">
      <c r="B106" s="24">
        <v>92</v>
      </c>
      <c r="C106" s="77" t="s">
        <v>1740</v>
      </c>
      <c r="D106" s="77" t="s">
        <v>214</v>
      </c>
      <c r="E106" s="121" t="s">
        <v>1741</v>
      </c>
    </row>
    <row r="107" spans="2:5" ht="33.75">
      <c r="B107" s="24">
        <v>93</v>
      </c>
      <c r="C107" s="77" t="s">
        <v>1740</v>
      </c>
      <c r="D107" s="77" t="s">
        <v>214</v>
      </c>
      <c r="E107" s="121" t="s">
        <v>1741</v>
      </c>
    </row>
    <row r="108" spans="2:5" ht="33.75">
      <c r="B108" s="24">
        <v>94</v>
      </c>
      <c r="C108" s="77" t="s">
        <v>1742</v>
      </c>
      <c r="D108" s="77" t="s">
        <v>214</v>
      </c>
      <c r="E108" s="122" t="s">
        <v>2899</v>
      </c>
    </row>
    <row r="109" spans="2:5" ht="33.75">
      <c r="B109" s="24">
        <v>95</v>
      </c>
      <c r="C109" s="77" t="s">
        <v>1742</v>
      </c>
      <c r="D109" s="77" t="s">
        <v>214</v>
      </c>
      <c r="E109" s="122" t="s">
        <v>2899</v>
      </c>
    </row>
    <row r="110" spans="2:5" ht="33.75">
      <c r="B110" s="24">
        <v>96</v>
      </c>
      <c r="C110" s="77" t="s">
        <v>1743</v>
      </c>
      <c r="D110" s="77" t="s">
        <v>1744</v>
      </c>
      <c r="E110" s="121" t="s">
        <v>1745</v>
      </c>
    </row>
    <row r="111" spans="2:5" ht="22.5">
      <c r="B111" s="24">
        <v>97</v>
      </c>
      <c r="C111" s="77" t="s">
        <v>1746</v>
      </c>
      <c r="D111" s="77" t="s">
        <v>1747</v>
      </c>
      <c r="E111" s="121" t="s">
        <v>1748</v>
      </c>
    </row>
    <row r="112" spans="2:5" ht="22.5">
      <c r="B112" s="24">
        <v>98</v>
      </c>
      <c r="C112" s="77" t="s">
        <v>1749</v>
      </c>
      <c r="D112" s="77" t="s">
        <v>220</v>
      </c>
      <c r="E112" s="121" t="s">
        <v>1750</v>
      </c>
    </row>
    <row r="113" spans="2:5" ht="22.5">
      <c r="B113" s="24">
        <v>99</v>
      </c>
      <c r="C113" s="77" t="s">
        <v>1751</v>
      </c>
      <c r="D113" s="77" t="s">
        <v>220</v>
      </c>
      <c r="E113" s="121" t="s">
        <v>1752</v>
      </c>
    </row>
    <row r="114" spans="2:5" ht="33.75">
      <c r="B114" s="24">
        <v>100</v>
      </c>
      <c r="C114" s="77" t="s">
        <v>1753</v>
      </c>
      <c r="D114" s="77" t="s">
        <v>220</v>
      </c>
      <c r="E114" s="121" t="s">
        <v>2900</v>
      </c>
    </row>
    <row r="115" spans="2:5" ht="33.75">
      <c r="B115" s="24">
        <v>101</v>
      </c>
      <c r="C115" s="77" t="s">
        <v>1754</v>
      </c>
      <c r="D115" s="77" t="s">
        <v>220</v>
      </c>
      <c r="E115" s="121" t="s">
        <v>1756</v>
      </c>
    </row>
    <row r="116" spans="2:5" ht="22.5">
      <c r="B116" s="24">
        <v>102</v>
      </c>
      <c r="C116" s="77" t="s">
        <v>1757</v>
      </c>
      <c r="D116" s="77" t="s">
        <v>220</v>
      </c>
      <c r="E116" s="121" t="s">
        <v>1755</v>
      </c>
    </row>
    <row r="117" spans="2:5" ht="22.5">
      <c r="B117" s="24">
        <v>103</v>
      </c>
      <c r="C117" s="77" t="s">
        <v>1758</v>
      </c>
      <c r="D117" s="77" t="s">
        <v>1759</v>
      </c>
      <c r="E117" s="121" t="s">
        <v>1760</v>
      </c>
    </row>
    <row r="118" spans="2:5" ht="22.5">
      <c r="B118" s="24">
        <v>104</v>
      </c>
      <c r="C118" s="77" t="s">
        <v>1758</v>
      </c>
      <c r="D118" s="77" t="s">
        <v>1759</v>
      </c>
      <c r="E118" s="121" t="s">
        <v>1760</v>
      </c>
    </row>
    <row r="119" spans="2:5" ht="12.75">
      <c r="B119" s="24">
        <v>105</v>
      </c>
      <c r="C119" s="77" t="s">
        <v>1761</v>
      </c>
      <c r="D119" s="77" t="s">
        <v>1762</v>
      </c>
      <c r="E119" s="121" t="s">
        <v>1763</v>
      </c>
    </row>
    <row r="120" spans="2:5" ht="22.5">
      <c r="B120" s="24">
        <v>106</v>
      </c>
      <c r="C120" s="77" t="s">
        <v>1764</v>
      </c>
      <c r="D120" s="77" t="s">
        <v>214</v>
      </c>
      <c r="E120" s="77" t="s">
        <v>1765</v>
      </c>
    </row>
    <row r="121" spans="2:5" ht="22.5">
      <c r="B121" s="24">
        <v>107</v>
      </c>
      <c r="C121" s="77" t="s">
        <v>1764</v>
      </c>
      <c r="D121" s="77" t="s">
        <v>214</v>
      </c>
      <c r="E121" s="121" t="s">
        <v>1766</v>
      </c>
    </row>
    <row r="122" spans="2:5" ht="12.75">
      <c r="B122" s="24">
        <v>108</v>
      </c>
      <c r="C122" s="77" t="s">
        <v>1767</v>
      </c>
      <c r="D122" s="77" t="s">
        <v>214</v>
      </c>
      <c r="E122" s="121" t="s">
        <v>1768</v>
      </c>
    </row>
    <row r="123" spans="2:5" ht="22.5">
      <c r="B123" s="24">
        <v>109</v>
      </c>
      <c r="C123" s="77" t="s">
        <v>1769</v>
      </c>
      <c r="D123" s="77" t="s">
        <v>1770</v>
      </c>
      <c r="E123" s="121" t="s">
        <v>1771</v>
      </c>
    </row>
    <row r="124" spans="2:5" ht="22.5">
      <c r="B124" s="24">
        <v>110</v>
      </c>
      <c r="C124" s="77" t="s">
        <v>1772</v>
      </c>
      <c r="D124" s="77" t="s">
        <v>1770</v>
      </c>
      <c r="E124" s="121" t="s">
        <v>1771</v>
      </c>
    </row>
    <row r="125" spans="2:5" ht="22.5">
      <c r="B125" s="24">
        <v>111</v>
      </c>
      <c r="C125" s="77" t="s">
        <v>1773</v>
      </c>
      <c r="D125" s="77" t="s">
        <v>1774</v>
      </c>
      <c r="E125" s="121" t="s">
        <v>1775</v>
      </c>
    </row>
    <row r="126" spans="2:5" ht="45">
      <c r="B126" s="24">
        <v>112</v>
      </c>
      <c r="C126" s="77" t="s">
        <v>1776</v>
      </c>
      <c r="D126" s="77" t="s">
        <v>1777</v>
      </c>
      <c r="E126" s="77" t="s">
        <v>1778</v>
      </c>
    </row>
    <row r="166" spans="2:4" ht="12.75">
      <c r="B166" s="7" t="s">
        <v>3</v>
      </c>
      <c r="C166" s="9" t="s">
        <v>5</v>
      </c>
      <c r="D166" s="3"/>
    </row>
    <row r="167" spans="2:4" ht="12.75">
      <c r="B167" s="4"/>
      <c r="C167" s="4"/>
      <c r="D167" s="3"/>
    </row>
    <row r="168" spans="2:4" ht="12.75">
      <c r="B168" s="7" t="s">
        <v>4</v>
      </c>
      <c r="C168" s="9" t="s">
        <v>6</v>
      </c>
      <c r="D168" s="3"/>
    </row>
    <row r="169" spans="2:4" ht="12.75">
      <c r="B169" s="4"/>
      <c r="C169" s="4"/>
      <c r="D169" s="3"/>
    </row>
    <row r="170" spans="2:4" ht="12.75">
      <c r="B170" s="7" t="s">
        <v>13</v>
      </c>
      <c r="C170" s="4"/>
      <c r="D170" s="3"/>
    </row>
  </sheetData>
  <sheetProtection/>
  <protectedRanges>
    <protectedRange sqref="C17:C18 E17:E18" name="Rango1_1"/>
    <protectedRange sqref="C19 E19" name="Rango1_2"/>
    <protectedRange sqref="C20:E20" name="Rango1_3"/>
    <protectedRange sqref="C21 E21" name="Rango1_4"/>
    <protectedRange sqref="C22 E22" name="Rango1_5"/>
    <protectedRange sqref="C23 E23" name="Rango1_6"/>
    <protectedRange sqref="C24 E24" name="Rango1_7"/>
    <protectedRange sqref="C25 E25" name="Rango1_8"/>
    <protectedRange sqref="C26 E26" name="Rango1_9"/>
    <protectedRange sqref="C27 E27" name="Rango1_10"/>
    <protectedRange sqref="D16" name="Rango1_12"/>
    <protectedRange sqref="D17:D19" name="Rango1_13"/>
    <protectedRange sqref="D21" name="Rango1_14"/>
    <protectedRange sqref="D22" name="Rango1_15"/>
    <protectedRange sqref="D23" name="Rango1_16"/>
    <protectedRange sqref="D24" name="Rango1_17"/>
    <protectedRange sqref="D25" name="Rango1_18"/>
    <protectedRange sqref="D26" name="Rango1_19"/>
    <protectedRange sqref="D27" name="Rango1_20"/>
    <protectedRange sqref="E28:F28" name="Rango1_21"/>
    <protectedRange sqref="E29:F29" name="Rango1_22"/>
    <protectedRange sqref="E30:G30" name="Rango1_23"/>
    <protectedRange sqref="E31:G31" name="Rango1_24"/>
    <protectedRange sqref="E32:G32" name="Rango1_25"/>
    <protectedRange sqref="E33:G33" name="Rango1_26"/>
    <protectedRange sqref="E34:G34" name="Rango1_27"/>
    <protectedRange sqref="E35:G35" name="Rango1_28"/>
    <protectedRange sqref="E36:G36" name="Rango1_29"/>
    <protectedRange sqref="E37:G37" name="Rango1_30"/>
    <protectedRange sqref="E38:G38" name="Rango1_31"/>
    <protectedRange sqref="F39:G39" name="Rango1_32"/>
    <protectedRange sqref="E40:G40" name="Rango1_33"/>
    <protectedRange sqref="E41:G41" name="Rango1_34"/>
    <protectedRange sqref="E42:G42 F43:G47 E48:G90 E91" name="Rango1_35"/>
    <protectedRange sqref="F91:G91 E43:E44" name="Rango1_36"/>
    <protectedRange sqref="E92:G92" name="Rango1_37"/>
    <protectedRange sqref="E93:G93 E45:E46" name="Rango1_38"/>
    <protectedRange sqref="E94:G94 E47" name="Rango1_39"/>
  </protectedRanges>
  <mergeCells count="4">
    <mergeCell ref="B8:F8"/>
    <mergeCell ref="B9:F9"/>
    <mergeCell ref="B10:F10"/>
    <mergeCell ref="B13:E13"/>
  </mergeCells>
  <printOptions/>
  <pageMargins left="0.3937007874015748" right="0.3937007874015748" top="0.7480314960629921" bottom="0.7480314960629921" header="0.31496062992125984" footer="0.31496062992125984"/>
  <pageSetup horizontalDpi="600" verticalDpi="600" orientation="landscape" paperSize="121" scale="95"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8:E136"/>
  <sheetViews>
    <sheetView zoomScalePageLayoutView="0" workbookViewId="0" topLeftCell="A60">
      <selection activeCell="D67" sqref="D67"/>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109</v>
      </c>
      <c r="B13" s="277"/>
      <c r="C13" s="277"/>
      <c r="D13" s="277"/>
    </row>
    <row r="14" ht="12.75">
      <c r="A14" s="12"/>
    </row>
    <row r="15" spans="1:4" ht="25.5">
      <c r="A15" s="6" t="s">
        <v>15</v>
      </c>
      <c r="B15" s="6" t="s">
        <v>16</v>
      </c>
      <c r="C15" s="6" t="s">
        <v>17</v>
      </c>
      <c r="D15" s="31" t="s">
        <v>18</v>
      </c>
    </row>
    <row r="16" spans="1:4" ht="12.75">
      <c r="A16" s="52">
        <v>1</v>
      </c>
      <c r="B16" s="104" t="s">
        <v>2981</v>
      </c>
      <c r="C16" s="104" t="s">
        <v>2982</v>
      </c>
      <c r="D16" s="104" t="s">
        <v>3175</v>
      </c>
    </row>
    <row r="17" spans="1:4" ht="18">
      <c r="A17" s="52">
        <v>2</v>
      </c>
      <c r="B17" s="104" t="s">
        <v>2981</v>
      </c>
      <c r="C17" s="104" t="s">
        <v>2983</v>
      </c>
      <c r="D17" s="104" t="s">
        <v>3176</v>
      </c>
    </row>
    <row r="18" spans="1:4" ht="12.75">
      <c r="A18" s="52">
        <v>3</v>
      </c>
      <c r="B18" s="104" t="s">
        <v>2981</v>
      </c>
      <c r="C18" s="104" t="s">
        <v>1515</v>
      </c>
      <c r="D18" s="104" t="s">
        <v>2984</v>
      </c>
    </row>
    <row r="19" spans="1:4" ht="12.75">
      <c r="A19" s="52">
        <v>4</v>
      </c>
      <c r="B19" s="104" t="s">
        <v>2985</v>
      </c>
      <c r="C19" s="104" t="s">
        <v>755</v>
      </c>
      <c r="D19" s="104" t="s">
        <v>2986</v>
      </c>
    </row>
    <row r="20" spans="1:4" ht="12.75">
      <c r="A20" s="52">
        <v>5</v>
      </c>
      <c r="B20" s="104" t="s">
        <v>2987</v>
      </c>
      <c r="C20" s="104" t="s">
        <v>755</v>
      </c>
      <c r="D20" s="104" t="s">
        <v>2988</v>
      </c>
    </row>
    <row r="21" spans="1:4" ht="12.75">
      <c r="A21" s="52">
        <v>6</v>
      </c>
      <c r="B21" s="104" t="s">
        <v>2989</v>
      </c>
      <c r="C21" s="120" t="s">
        <v>2552</v>
      </c>
      <c r="D21" s="104"/>
    </row>
    <row r="22" spans="1:4" ht="12.75">
      <c r="A22" s="52">
        <v>7</v>
      </c>
      <c r="B22" s="104" t="s">
        <v>2990</v>
      </c>
      <c r="C22" s="120" t="s">
        <v>2552</v>
      </c>
      <c r="D22" s="105"/>
    </row>
    <row r="23" spans="1:4" ht="12.75">
      <c r="A23" s="52">
        <v>8</v>
      </c>
      <c r="B23" s="104" t="s">
        <v>2989</v>
      </c>
      <c r="C23" s="104" t="s">
        <v>2991</v>
      </c>
      <c r="D23" s="104" t="s">
        <v>2992</v>
      </c>
    </row>
    <row r="24" spans="1:4" ht="12.75">
      <c r="A24" s="52" t="s">
        <v>230</v>
      </c>
      <c r="B24" s="104" t="s">
        <v>2993</v>
      </c>
      <c r="C24" s="104" t="s">
        <v>3893</v>
      </c>
      <c r="D24" s="104" t="s">
        <v>2994</v>
      </c>
    </row>
    <row r="25" spans="1:4" ht="18">
      <c r="A25" s="52">
        <v>11</v>
      </c>
      <c r="B25" s="104" t="s">
        <v>2995</v>
      </c>
      <c r="C25" s="104" t="s">
        <v>3887</v>
      </c>
      <c r="D25" s="104" t="s">
        <v>2997</v>
      </c>
    </row>
    <row r="26" spans="1:4" ht="12.75">
      <c r="A26" s="52">
        <v>12</v>
      </c>
      <c r="B26" s="104" t="s">
        <v>2998</v>
      </c>
      <c r="C26" s="104" t="s">
        <v>2999</v>
      </c>
      <c r="D26" s="104" t="s">
        <v>3000</v>
      </c>
    </row>
    <row r="27" spans="1:4" ht="12.75">
      <c r="A27" s="52">
        <v>13</v>
      </c>
      <c r="B27" s="104" t="s">
        <v>2998</v>
      </c>
      <c r="C27" s="104" t="s">
        <v>3001</v>
      </c>
      <c r="D27" s="104" t="s">
        <v>3177</v>
      </c>
    </row>
    <row r="28" spans="1:4" ht="12.75">
      <c r="A28" s="52">
        <v>14</v>
      </c>
      <c r="B28" s="104" t="s">
        <v>3002</v>
      </c>
      <c r="C28" s="104" t="s">
        <v>3003</v>
      </c>
      <c r="D28" s="104" t="s">
        <v>3004</v>
      </c>
    </row>
    <row r="29" spans="1:4" ht="18">
      <c r="A29" s="52">
        <v>15</v>
      </c>
      <c r="B29" s="104" t="s">
        <v>3005</v>
      </c>
      <c r="C29" s="104" t="s">
        <v>3006</v>
      </c>
      <c r="D29" s="104" t="s">
        <v>3007</v>
      </c>
    </row>
    <row r="30" spans="1:4" ht="18">
      <c r="A30" s="52">
        <v>16</v>
      </c>
      <c r="B30" s="104" t="s">
        <v>3005</v>
      </c>
      <c r="C30" s="104" t="s">
        <v>3008</v>
      </c>
      <c r="D30" s="104" t="s">
        <v>3009</v>
      </c>
    </row>
    <row r="31" spans="1:4" ht="12.75">
      <c r="A31" s="52">
        <v>17</v>
      </c>
      <c r="B31" s="104" t="s">
        <v>3010</v>
      </c>
      <c r="C31" s="104" t="s">
        <v>3011</v>
      </c>
      <c r="D31" s="104" t="s">
        <v>3012</v>
      </c>
    </row>
    <row r="32" spans="1:4" ht="12.75">
      <c r="A32" s="52">
        <v>18</v>
      </c>
      <c r="B32" s="104" t="s">
        <v>3013</v>
      </c>
      <c r="C32" s="104" t="s">
        <v>220</v>
      </c>
      <c r="D32" s="104" t="s">
        <v>3014</v>
      </c>
    </row>
    <row r="33" spans="1:4" ht="27">
      <c r="A33" s="52">
        <v>19</v>
      </c>
      <c r="B33" s="104" t="s">
        <v>3015</v>
      </c>
      <c r="C33" s="104" t="s">
        <v>3016</v>
      </c>
      <c r="D33" s="104" t="s">
        <v>3017</v>
      </c>
    </row>
    <row r="34" spans="1:4" ht="18">
      <c r="A34" s="52">
        <v>20</v>
      </c>
      <c r="B34" s="104" t="s">
        <v>3015</v>
      </c>
      <c r="C34" s="104" t="s">
        <v>3888</v>
      </c>
      <c r="D34" s="104" t="s">
        <v>3019</v>
      </c>
    </row>
    <row r="35" spans="1:4" ht="18">
      <c r="A35" s="52">
        <v>21</v>
      </c>
      <c r="B35" s="104" t="s">
        <v>3020</v>
      </c>
      <c r="C35" s="104" t="s">
        <v>3889</v>
      </c>
      <c r="D35" s="104" t="s">
        <v>3021</v>
      </c>
    </row>
    <row r="36" spans="1:4" ht="12.75">
      <c r="A36" s="52">
        <v>22</v>
      </c>
      <c r="B36" s="104" t="s">
        <v>3022</v>
      </c>
      <c r="C36" s="104" t="s">
        <v>1704</v>
      </c>
      <c r="D36" s="104" t="s">
        <v>3023</v>
      </c>
    </row>
    <row r="37" spans="1:4" ht="12.75">
      <c r="A37" s="52">
        <v>23</v>
      </c>
      <c r="B37" s="104" t="s">
        <v>3024</v>
      </c>
      <c r="C37" s="104" t="s">
        <v>3890</v>
      </c>
      <c r="D37" s="104" t="s">
        <v>3026</v>
      </c>
    </row>
    <row r="38" spans="1:4" ht="12.75">
      <c r="A38" s="52">
        <v>24</v>
      </c>
      <c r="B38" s="104" t="s">
        <v>3027</v>
      </c>
      <c r="C38" s="120" t="s">
        <v>2552</v>
      </c>
      <c r="D38" s="104" t="s">
        <v>3028</v>
      </c>
    </row>
    <row r="39" spans="1:4" ht="12.75">
      <c r="A39" s="52">
        <v>25</v>
      </c>
      <c r="B39" s="104" t="s">
        <v>3178</v>
      </c>
      <c r="C39" s="104" t="s">
        <v>2847</v>
      </c>
      <c r="D39" s="104" t="s">
        <v>3029</v>
      </c>
    </row>
    <row r="40" spans="1:4" ht="12.75">
      <c r="A40" s="52">
        <v>26</v>
      </c>
      <c r="B40" s="104" t="s">
        <v>2995</v>
      </c>
      <c r="C40" s="104" t="s">
        <v>1372</v>
      </c>
      <c r="D40" s="104" t="s">
        <v>3030</v>
      </c>
    </row>
    <row r="41" spans="1:4" ht="12.75">
      <c r="A41" s="52">
        <v>27</v>
      </c>
      <c r="B41" s="104" t="s">
        <v>3179</v>
      </c>
      <c r="C41" s="104" t="s">
        <v>3032</v>
      </c>
      <c r="D41" s="104" t="s">
        <v>3033</v>
      </c>
    </row>
    <row r="42" spans="1:4" ht="18">
      <c r="A42" s="52">
        <v>28</v>
      </c>
      <c r="B42" s="104" t="s">
        <v>3041</v>
      </c>
      <c r="C42" s="104" t="s">
        <v>3034</v>
      </c>
      <c r="D42" s="104" t="s">
        <v>3035</v>
      </c>
    </row>
    <row r="43" spans="1:4" ht="18">
      <c r="A43" s="52">
        <v>29</v>
      </c>
      <c r="B43" s="104" t="s">
        <v>3031</v>
      </c>
      <c r="C43" s="104" t="s">
        <v>3036</v>
      </c>
      <c r="D43" s="104" t="s">
        <v>3037</v>
      </c>
    </row>
    <row r="44" spans="1:4" ht="12.75">
      <c r="A44" s="52">
        <v>30</v>
      </c>
      <c r="B44" s="104" t="s">
        <v>3005</v>
      </c>
      <c r="C44" s="104" t="s">
        <v>3038</v>
      </c>
      <c r="D44" s="104" t="s">
        <v>3039</v>
      </c>
    </row>
    <row r="45" spans="1:4" ht="12.75">
      <c r="A45" s="52">
        <v>31</v>
      </c>
      <c r="B45" s="104" t="s">
        <v>3010</v>
      </c>
      <c r="C45" s="104" t="s">
        <v>3038</v>
      </c>
      <c r="D45" s="104" t="s">
        <v>3040</v>
      </c>
    </row>
    <row r="46" spans="1:4" ht="18">
      <c r="A46" s="52">
        <v>32</v>
      </c>
      <c r="B46" s="104" t="s">
        <v>3041</v>
      </c>
      <c r="C46" s="104" t="s">
        <v>3042</v>
      </c>
      <c r="D46" s="104" t="s">
        <v>3180</v>
      </c>
    </row>
    <row r="47" spans="1:4" ht="12.75">
      <c r="A47" s="52">
        <v>33</v>
      </c>
      <c r="B47" s="104" t="s">
        <v>3010</v>
      </c>
      <c r="C47" s="104" t="s">
        <v>3043</v>
      </c>
      <c r="D47" s="104" t="s">
        <v>3044</v>
      </c>
    </row>
    <row r="48" spans="1:4" ht="12.75">
      <c r="A48" s="52">
        <v>34</v>
      </c>
      <c r="B48" s="104" t="s">
        <v>3045</v>
      </c>
      <c r="C48" s="104" t="s">
        <v>3181</v>
      </c>
      <c r="D48" s="104" t="s">
        <v>3182</v>
      </c>
    </row>
    <row r="49" spans="1:4" ht="12.75">
      <c r="A49" s="52">
        <v>35</v>
      </c>
      <c r="B49" s="104" t="s">
        <v>3045</v>
      </c>
      <c r="C49" s="104" t="s">
        <v>731</v>
      </c>
      <c r="D49" s="104"/>
    </row>
    <row r="50" spans="1:4" ht="12.75">
      <c r="A50" s="52">
        <v>36</v>
      </c>
      <c r="B50" s="104" t="s">
        <v>3045</v>
      </c>
      <c r="C50" s="104" t="s">
        <v>3183</v>
      </c>
      <c r="D50" s="104" t="s">
        <v>3046</v>
      </c>
    </row>
    <row r="51" spans="1:4" ht="18">
      <c r="A51" s="52">
        <v>37</v>
      </c>
      <c r="B51" s="104" t="s">
        <v>3045</v>
      </c>
      <c r="C51" s="104" t="s">
        <v>3184</v>
      </c>
      <c r="D51" s="104" t="s">
        <v>3185</v>
      </c>
    </row>
    <row r="52" spans="1:4" ht="18">
      <c r="A52" s="52">
        <v>38</v>
      </c>
      <c r="B52" s="104" t="s">
        <v>3047</v>
      </c>
      <c r="C52" s="104" t="s">
        <v>3186</v>
      </c>
      <c r="D52" s="104" t="s">
        <v>3187</v>
      </c>
    </row>
    <row r="53" spans="1:4" ht="12.75">
      <c r="A53" s="52">
        <v>39</v>
      </c>
      <c r="B53" s="104" t="s">
        <v>3005</v>
      </c>
      <c r="C53" s="104" t="s">
        <v>3049</v>
      </c>
      <c r="D53" s="104"/>
    </row>
    <row r="54" spans="1:4" ht="12.75">
      <c r="A54" s="52">
        <v>40</v>
      </c>
      <c r="B54" s="104" t="s">
        <v>3005</v>
      </c>
      <c r="C54" s="104" t="s">
        <v>3188</v>
      </c>
      <c r="D54" s="104" t="s">
        <v>3048</v>
      </c>
    </row>
    <row r="55" spans="1:4" ht="12.75">
      <c r="A55" s="52">
        <v>41</v>
      </c>
      <c r="B55" s="104" t="s">
        <v>3052</v>
      </c>
      <c r="C55" s="104" t="s">
        <v>3189</v>
      </c>
      <c r="D55" s="104" t="s">
        <v>3050</v>
      </c>
    </row>
    <row r="56" spans="1:4" ht="12.75">
      <c r="A56" s="52">
        <v>42</v>
      </c>
      <c r="B56" s="104" t="s">
        <v>3054</v>
      </c>
      <c r="C56" s="104" t="s">
        <v>3189</v>
      </c>
      <c r="D56" s="104" t="s">
        <v>3050</v>
      </c>
    </row>
    <row r="57" spans="1:4" ht="12.75">
      <c r="A57" s="52">
        <v>43</v>
      </c>
      <c r="B57" s="104" t="s">
        <v>3054</v>
      </c>
      <c r="C57" s="104" t="s">
        <v>3190</v>
      </c>
      <c r="D57" s="104" t="s">
        <v>3051</v>
      </c>
    </row>
    <row r="58" spans="1:4" ht="12.75">
      <c r="A58" s="52">
        <v>44</v>
      </c>
      <c r="B58" s="104" t="s">
        <v>3056</v>
      </c>
      <c r="C58" s="104" t="s">
        <v>3191</v>
      </c>
      <c r="D58" s="104" t="s">
        <v>3053</v>
      </c>
    </row>
    <row r="59" spans="1:4" ht="12.75">
      <c r="A59" s="52">
        <v>45</v>
      </c>
      <c r="B59" s="104" t="s">
        <v>3056</v>
      </c>
      <c r="C59" s="104" t="s">
        <v>202</v>
      </c>
      <c r="D59" s="104" t="s">
        <v>3192</v>
      </c>
    </row>
    <row r="60" spans="1:4" ht="12.75">
      <c r="A60" s="52">
        <v>46</v>
      </c>
      <c r="B60" s="104" t="s">
        <v>3056</v>
      </c>
      <c r="C60" s="104" t="s">
        <v>3055</v>
      </c>
      <c r="D60" s="104" t="s">
        <v>3193</v>
      </c>
    </row>
    <row r="61" spans="1:4" ht="12.75">
      <c r="A61" s="52">
        <v>47</v>
      </c>
      <c r="B61" s="104" t="s">
        <v>3056</v>
      </c>
      <c r="C61" s="104" t="s">
        <v>910</v>
      </c>
      <c r="D61" s="104" t="s">
        <v>3057</v>
      </c>
    </row>
    <row r="62" spans="1:4" ht="18">
      <c r="A62" s="52">
        <v>48</v>
      </c>
      <c r="B62" s="104" t="s">
        <v>3056</v>
      </c>
      <c r="C62" s="104" t="s">
        <v>3194</v>
      </c>
      <c r="D62" s="104" t="s">
        <v>3058</v>
      </c>
    </row>
    <row r="63" spans="1:4" ht="12.75">
      <c r="A63" s="52">
        <v>49</v>
      </c>
      <c r="B63" s="104" t="s">
        <v>3060</v>
      </c>
      <c r="C63" s="104" t="s">
        <v>3892</v>
      </c>
      <c r="D63" s="104" t="s">
        <v>3061</v>
      </c>
    </row>
    <row r="64" spans="1:4" ht="12.75">
      <c r="A64" s="52">
        <v>50</v>
      </c>
      <c r="B64" s="104" t="s">
        <v>3056</v>
      </c>
      <c r="C64" s="104" t="s">
        <v>887</v>
      </c>
      <c r="D64" s="104" t="s">
        <v>3059</v>
      </c>
    </row>
    <row r="65" spans="1:4" ht="18">
      <c r="A65" s="52">
        <v>51</v>
      </c>
      <c r="B65" s="104" t="s">
        <v>3056</v>
      </c>
      <c r="C65" s="104" t="s">
        <v>3195</v>
      </c>
      <c r="D65" s="104" t="s">
        <v>3196</v>
      </c>
    </row>
    <row r="66" spans="1:4" ht="12.75">
      <c r="A66" s="52">
        <v>52</v>
      </c>
      <c r="B66" s="104" t="s">
        <v>3062</v>
      </c>
      <c r="C66" s="104" t="s">
        <v>3197</v>
      </c>
      <c r="D66" s="104" t="s">
        <v>3061</v>
      </c>
    </row>
    <row r="67" spans="1:4" ht="12.75">
      <c r="A67" s="52">
        <v>53</v>
      </c>
      <c r="B67" s="104" t="s">
        <v>3062</v>
      </c>
      <c r="C67" s="104" t="s">
        <v>745</v>
      </c>
      <c r="D67" s="104" t="s">
        <v>3064</v>
      </c>
    </row>
    <row r="68" spans="1:4" ht="18">
      <c r="A68" s="52">
        <v>54</v>
      </c>
      <c r="B68" s="104" t="s">
        <v>3062</v>
      </c>
      <c r="C68" s="104" t="s">
        <v>3065</v>
      </c>
      <c r="D68" s="104" t="s">
        <v>3066</v>
      </c>
    </row>
    <row r="69" spans="1:4" ht="12.75">
      <c r="A69" s="52">
        <v>55</v>
      </c>
      <c r="B69" s="104" t="s">
        <v>3067</v>
      </c>
      <c r="C69" s="104" t="s">
        <v>3198</v>
      </c>
      <c r="D69" s="104" t="s">
        <v>3063</v>
      </c>
    </row>
    <row r="70" spans="1:4" ht="12.75">
      <c r="A70" s="52">
        <v>56</v>
      </c>
      <c r="B70" s="104" t="s">
        <v>3062</v>
      </c>
      <c r="C70" s="104" t="s">
        <v>745</v>
      </c>
      <c r="D70" s="104" t="s">
        <v>3064</v>
      </c>
    </row>
    <row r="71" spans="1:4" ht="18">
      <c r="A71" s="52">
        <v>57</v>
      </c>
      <c r="B71" s="104" t="s">
        <v>3062</v>
      </c>
      <c r="C71" s="104" t="s">
        <v>3199</v>
      </c>
      <c r="D71" s="104" t="s">
        <v>3066</v>
      </c>
    </row>
    <row r="72" spans="1:4" ht="12.75">
      <c r="A72" s="52">
        <v>58</v>
      </c>
      <c r="B72" s="104" t="s">
        <v>3062</v>
      </c>
      <c r="C72" s="104" t="s">
        <v>3200</v>
      </c>
      <c r="D72" s="104" t="s">
        <v>3201</v>
      </c>
    </row>
    <row r="73" spans="1:4" ht="12.75">
      <c r="A73" s="52">
        <v>59</v>
      </c>
      <c r="B73" s="104" t="s">
        <v>3071</v>
      </c>
      <c r="C73" s="104" t="s">
        <v>3200</v>
      </c>
      <c r="D73" s="104" t="s">
        <v>3201</v>
      </c>
    </row>
    <row r="74" spans="1:4" ht="12.75">
      <c r="A74" s="52">
        <v>60</v>
      </c>
      <c r="B74" s="104" t="s">
        <v>3062</v>
      </c>
      <c r="C74" s="104" t="s">
        <v>3202</v>
      </c>
      <c r="D74" s="104" t="s">
        <v>3068</v>
      </c>
    </row>
    <row r="75" spans="1:4" ht="12.75">
      <c r="A75" s="52">
        <v>61</v>
      </c>
      <c r="B75" s="104" t="s">
        <v>3073</v>
      </c>
      <c r="C75" s="104" t="s">
        <v>194</v>
      </c>
      <c r="D75" s="104" t="s">
        <v>3069</v>
      </c>
    </row>
    <row r="76" spans="1:4" ht="12.75">
      <c r="A76" s="52">
        <v>62</v>
      </c>
      <c r="B76" s="104" t="s">
        <v>3073</v>
      </c>
      <c r="C76" s="104" t="s">
        <v>3203</v>
      </c>
      <c r="D76" s="104" t="s">
        <v>3070</v>
      </c>
    </row>
    <row r="77" spans="1:4" ht="12.75">
      <c r="A77" s="109">
        <v>63</v>
      </c>
      <c r="B77" s="104" t="s">
        <v>3073</v>
      </c>
      <c r="C77" s="104" t="s">
        <v>3891</v>
      </c>
      <c r="D77" s="104" t="s">
        <v>3204</v>
      </c>
    </row>
    <row r="78" spans="1:4" ht="12.75">
      <c r="A78" s="109">
        <v>64</v>
      </c>
      <c r="B78" s="104" t="s">
        <v>3073</v>
      </c>
      <c r="C78" s="104" t="s">
        <v>196</v>
      </c>
      <c r="D78" s="104" t="s">
        <v>3072</v>
      </c>
    </row>
    <row r="79" spans="1:4" ht="12.75">
      <c r="A79" s="52">
        <v>65</v>
      </c>
      <c r="B79" s="104" t="s">
        <v>3073</v>
      </c>
      <c r="C79" s="104" t="s">
        <v>195</v>
      </c>
      <c r="D79" s="104" t="s">
        <v>3074</v>
      </c>
    </row>
    <row r="80" spans="1:4" ht="12.75">
      <c r="A80" s="109">
        <v>66</v>
      </c>
      <c r="B80" s="104" t="s">
        <v>3062</v>
      </c>
      <c r="C80" s="104" t="s">
        <v>195</v>
      </c>
      <c r="D80" s="104" t="s">
        <v>3205</v>
      </c>
    </row>
    <row r="81" spans="1:4" ht="12.75">
      <c r="A81" s="52">
        <v>67</v>
      </c>
      <c r="B81" s="104" t="s">
        <v>3062</v>
      </c>
      <c r="C81" s="104" t="s">
        <v>195</v>
      </c>
      <c r="D81" s="104" t="s">
        <v>3075</v>
      </c>
    </row>
    <row r="82" spans="1:4" ht="12.75">
      <c r="A82" s="109">
        <v>68</v>
      </c>
      <c r="B82" s="104" t="s">
        <v>3079</v>
      </c>
      <c r="C82" s="104" t="s">
        <v>100</v>
      </c>
      <c r="D82" s="104" t="s">
        <v>3076</v>
      </c>
    </row>
    <row r="83" spans="1:4" ht="12.75">
      <c r="A83" s="52">
        <v>69</v>
      </c>
      <c r="B83" s="104" t="s">
        <v>3082</v>
      </c>
      <c r="C83" s="104" t="s">
        <v>3206</v>
      </c>
      <c r="D83" s="104" t="s">
        <v>3207</v>
      </c>
    </row>
    <row r="84" spans="1:4" ht="12.75">
      <c r="A84" s="52">
        <v>70</v>
      </c>
      <c r="B84" s="104" t="s">
        <v>3082</v>
      </c>
      <c r="C84" s="104" t="s">
        <v>3208</v>
      </c>
      <c r="D84" s="104" t="s">
        <v>3077</v>
      </c>
    </row>
    <row r="85" spans="1:4" ht="12.75">
      <c r="A85" s="52">
        <v>71</v>
      </c>
      <c r="B85" s="104" t="s">
        <v>3082</v>
      </c>
      <c r="C85" s="104" t="s">
        <v>3209</v>
      </c>
      <c r="D85" s="104" t="s">
        <v>3078</v>
      </c>
    </row>
    <row r="86" spans="1:4" ht="12.75">
      <c r="A86" s="52">
        <v>72</v>
      </c>
      <c r="B86" s="104" t="s">
        <v>3082</v>
      </c>
      <c r="C86" s="104" t="s">
        <v>3080</v>
      </c>
      <c r="D86" s="104" t="s">
        <v>3081</v>
      </c>
    </row>
    <row r="87" spans="1:4" ht="12.75">
      <c r="A87" s="52">
        <v>73</v>
      </c>
      <c r="B87" s="104" t="s">
        <v>3082</v>
      </c>
      <c r="C87" s="104" t="s">
        <v>3083</v>
      </c>
      <c r="D87" s="104" t="s">
        <v>3084</v>
      </c>
    </row>
    <row r="88" spans="1:4" ht="12.75">
      <c r="A88" s="52">
        <v>74</v>
      </c>
      <c r="B88" s="104" t="s">
        <v>3082</v>
      </c>
      <c r="C88" s="104" t="s">
        <v>3210</v>
      </c>
      <c r="D88" s="104" t="s">
        <v>3211</v>
      </c>
    </row>
    <row r="89" spans="1:4" ht="12.75">
      <c r="A89" s="52">
        <v>75</v>
      </c>
      <c r="B89" s="104" t="s">
        <v>3082</v>
      </c>
      <c r="C89" s="104" t="s">
        <v>3212</v>
      </c>
      <c r="D89" s="104" t="s">
        <v>3085</v>
      </c>
    </row>
    <row r="90" spans="1:3" ht="12.75">
      <c r="A90" s="112" t="s">
        <v>3518</v>
      </c>
      <c r="B90" s="9"/>
      <c r="C90" s="3"/>
    </row>
    <row r="91" spans="1:3" ht="12.75">
      <c r="A91" s="4"/>
      <c r="B91" s="4"/>
      <c r="C91" s="3"/>
    </row>
    <row r="92" spans="1:3" ht="12.75">
      <c r="A92" s="112" t="s">
        <v>3519</v>
      </c>
      <c r="B92" s="9"/>
      <c r="C92" s="3"/>
    </row>
    <row r="93" spans="1:3" ht="12.75">
      <c r="A93" s="4"/>
      <c r="B93" s="4"/>
      <c r="C93" s="3"/>
    </row>
    <row r="94" spans="1:3" ht="12.75">
      <c r="A94" s="112" t="s">
        <v>3521</v>
      </c>
      <c r="B94" s="4"/>
      <c r="C94" s="3"/>
    </row>
    <row r="132" spans="1:3" ht="12.75">
      <c r="A132" s="7" t="s">
        <v>3</v>
      </c>
      <c r="B132" s="9" t="s">
        <v>5</v>
      </c>
      <c r="C132" s="3"/>
    </row>
    <row r="133" spans="1:3" ht="12.75">
      <c r="A133" s="4"/>
      <c r="B133" s="4"/>
      <c r="C133" s="3"/>
    </row>
    <row r="134" spans="1:3" ht="12.75">
      <c r="A134" s="7" t="s">
        <v>4</v>
      </c>
      <c r="B134" s="9" t="s">
        <v>6</v>
      </c>
      <c r="C134" s="3"/>
    </row>
    <row r="135" spans="1:3" ht="12.75">
      <c r="A135" s="4"/>
      <c r="B135" s="4"/>
      <c r="C135" s="3"/>
    </row>
    <row r="136" spans="1:3" ht="12.75">
      <c r="A136" s="7" t="s">
        <v>13</v>
      </c>
      <c r="B136" s="4"/>
      <c r="C136"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_1"/>
    <protectedRange sqref="B18 D18" name="Rango1_2_1_1"/>
    <protectedRange sqref="B19:D19" name="Rango1_3_1_1"/>
    <protectedRange sqref="B20 D20" name="Rango1_4_1_1"/>
    <protectedRange sqref="B21 D21" name="Rango1_5_1_1"/>
    <protectedRange sqref="B22 D22" name="Rango1_6_1_1"/>
    <protectedRange sqref="B23 D23" name="Rango1_7_1_1"/>
    <protectedRange sqref="B24 D24" name="Rango1_8_1_1"/>
    <protectedRange sqref="B25 D25" name="Rango1_9_1_1"/>
    <protectedRange sqref="B26 D26" name="Rango1_10_1_1"/>
    <protectedRange sqref="C16" name="Rango1_12_1_1"/>
    <protectedRange sqref="C17" name="Rango1_13_1_1"/>
    <protectedRange sqref="C20" name="Rango1_14_1_1"/>
    <protectedRange sqref="C21" name="Rango1_15_1_1"/>
    <protectedRange sqref="C22" name="Rango1_16_1_1"/>
    <protectedRange sqref="C23" name="Rango1_17_1_1"/>
    <protectedRange sqref="C24" name="Rango1_18_1_1"/>
    <protectedRange sqref="C25" name="Rango1_19_1_1"/>
    <protectedRange sqref="C26" name="Rango1_20_1_1"/>
    <protectedRange sqref="D27" name="Rango1_21_1_1"/>
    <protectedRange sqref="D28" name="Rango1_22_1_1"/>
    <protectedRange sqref="D29" name="Rango1_23_1_1"/>
    <protectedRange sqref="D30" name="Rango1_24_1_1"/>
    <protectedRange sqref="D31" name="Rango1_25_1_1"/>
    <protectedRange sqref="D32" name="Rango1_26_1_1"/>
    <protectedRange sqref="D33" name="Rango1_27_1_1"/>
    <protectedRange sqref="D34" name="Rango1_28_1_1"/>
    <protectedRange sqref="D35" name="Rango1_29_1_1"/>
    <protectedRange sqref="D36" name="Rango1_30_1_1"/>
    <protectedRange sqref="D37" name="Rango1_31_1_1"/>
    <protectedRange sqref="D38" name="Rango1_32_1_1"/>
    <protectedRange sqref="D39" name="Rango1_33_1_1"/>
    <protectedRange sqref="D40" name="Rango1_34_1_1"/>
    <protectedRange sqref="D41 D46:D76" name="Rango1_35_1_1"/>
    <protectedRange sqref="D77 D42" name="Rango1_36_1_1"/>
    <protectedRange sqref="D78 D43" name="Rango1_37_1_1"/>
    <protectedRange sqref="D79 D44" name="Rango1_38_1_1"/>
    <protectedRange sqref="D80 D45" name="Rango1_39_1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8:E154"/>
  <sheetViews>
    <sheetView zoomScalePageLayoutView="0" workbookViewId="0" topLeftCell="A29">
      <selection activeCell="C70" sqref="C7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113</v>
      </c>
      <c r="B13" s="277"/>
      <c r="C13" s="277"/>
      <c r="D13" s="277"/>
    </row>
    <row r="14" ht="12.75">
      <c r="A14" s="12"/>
    </row>
    <row r="15" spans="1:4" ht="25.5">
      <c r="A15" s="6" t="s">
        <v>15</v>
      </c>
      <c r="B15" s="6" t="s">
        <v>16</v>
      </c>
      <c r="C15" s="6" t="s">
        <v>17</v>
      </c>
      <c r="D15" s="31" t="s">
        <v>18</v>
      </c>
    </row>
    <row r="16" spans="1:4" ht="12.75">
      <c r="A16" s="106">
        <v>1</v>
      </c>
      <c r="B16" s="107" t="s">
        <v>3086</v>
      </c>
      <c r="C16" s="108" t="s">
        <v>3087</v>
      </c>
      <c r="D16" s="108" t="s">
        <v>3088</v>
      </c>
    </row>
    <row r="17" spans="1:4" ht="12.75">
      <c r="A17" s="106">
        <v>2</v>
      </c>
      <c r="B17" s="107" t="s">
        <v>3086</v>
      </c>
      <c r="C17" s="108" t="s">
        <v>3089</v>
      </c>
      <c r="D17" s="108" t="s">
        <v>3090</v>
      </c>
    </row>
    <row r="18" spans="1:4" ht="12.75">
      <c r="A18" s="106">
        <v>3</v>
      </c>
      <c r="B18" s="107" t="s">
        <v>3091</v>
      </c>
      <c r="C18" s="108" t="s">
        <v>3092</v>
      </c>
      <c r="D18" s="108" t="s">
        <v>3093</v>
      </c>
    </row>
    <row r="19" spans="1:4" ht="12.75">
      <c r="A19" s="106">
        <v>4</v>
      </c>
      <c r="B19" s="107" t="s">
        <v>3086</v>
      </c>
      <c r="C19" s="108" t="s">
        <v>3094</v>
      </c>
      <c r="D19" s="108" t="s">
        <v>3095</v>
      </c>
    </row>
    <row r="20" spans="1:4" ht="12.75">
      <c r="A20" s="106">
        <v>5</v>
      </c>
      <c r="B20" s="107" t="s">
        <v>3086</v>
      </c>
      <c r="C20" s="108" t="s">
        <v>3096</v>
      </c>
      <c r="D20" s="108" t="s">
        <v>3097</v>
      </c>
    </row>
    <row r="21" spans="1:4" ht="12.75">
      <c r="A21" s="106">
        <v>6</v>
      </c>
      <c r="B21" s="107" t="s">
        <v>3086</v>
      </c>
      <c r="C21" s="108" t="s">
        <v>3098</v>
      </c>
      <c r="D21" s="108" t="s">
        <v>3099</v>
      </c>
    </row>
    <row r="22" spans="1:4" ht="12.75">
      <c r="A22" s="106">
        <v>7</v>
      </c>
      <c r="B22" s="107" t="s">
        <v>3086</v>
      </c>
      <c r="C22" s="108" t="s">
        <v>3100</v>
      </c>
      <c r="D22" s="108" t="s">
        <v>3101</v>
      </c>
    </row>
    <row r="23" spans="1:4" ht="12.75">
      <c r="A23" s="106">
        <v>8</v>
      </c>
      <c r="B23" s="107" t="s">
        <v>3086</v>
      </c>
      <c r="C23" s="108" t="s">
        <v>3102</v>
      </c>
      <c r="D23" s="108" t="s">
        <v>3103</v>
      </c>
    </row>
    <row r="24" spans="1:4" ht="12.75">
      <c r="A24" s="106">
        <v>9</v>
      </c>
      <c r="B24" s="107" t="s">
        <v>3086</v>
      </c>
      <c r="C24" s="108" t="s">
        <v>3104</v>
      </c>
      <c r="D24" s="108" t="s">
        <v>3105</v>
      </c>
    </row>
    <row r="25" spans="1:4" ht="12.75">
      <c r="A25" s="106">
        <v>10</v>
      </c>
      <c r="B25" s="107" t="s">
        <v>3086</v>
      </c>
      <c r="C25" s="108" t="s">
        <v>3106</v>
      </c>
      <c r="D25" s="108" t="s">
        <v>3107</v>
      </c>
    </row>
    <row r="26" spans="1:4" ht="12.75">
      <c r="A26" s="106">
        <v>11</v>
      </c>
      <c r="B26" s="107" t="s">
        <v>3091</v>
      </c>
      <c r="C26" s="108">
        <v>1</v>
      </c>
      <c r="D26" s="108" t="s">
        <v>3108</v>
      </c>
    </row>
    <row r="27" spans="1:4" ht="12.75">
      <c r="A27" s="106">
        <v>12</v>
      </c>
      <c r="B27" s="107" t="s">
        <v>3086</v>
      </c>
      <c r="C27" s="108" t="s">
        <v>3872</v>
      </c>
      <c r="D27" s="108" t="s">
        <v>3109</v>
      </c>
    </row>
    <row r="28" spans="1:4" ht="12.75">
      <c r="A28" s="106">
        <v>13</v>
      </c>
      <c r="B28" s="107" t="s">
        <v>3086</v>
      </c>
      <c r="C28" s="108" t="s">
        <v>3110</v>
      </c>
      <c r="D28" s="108" t="s">
        <v>3111</v>
      </c>
    </row>
    <row r="29" spans="1:4" ht="12.75">
      <c r="A29" s="106">
        <v>14</v>
      </c>
      <c r="B29" s="107" t="s">
        <v>3091</v>
      </c>
      <c r="C29" s="108" t="s">
        <v>3112</v>
      </c>
      <c r="D29" s="108" t="s">
        <v>3113</v>
      </c>
    </row>
    <row r="30" spans="1:4" ht="12.75">
      <c r="A30" s="106">
        <v>15</v>
      </c>
      <c r="B30" s="107" t="s">
        <v>3086</v>
      </c>
      <c r="C30" s="108" t="s">
        <v>3114</v>
      </c>
      <c r="D30" s="108" t="s">
        <v>3115</v>
      </c>
    </row>
    <row r="31" spans="1:4" ht="12.75">
      <c r="A31" s="106">
        <v>16</v>
      </c>
      <c r="B31" s="107" t="s">
        <v>3086</v>
      </c>
      <c r="C31" s="108" t="s">
        <v>3116</v>
      </c>
      <c r="D31" s="108" t="s">
        <v>3117</v>
      </c>
    </row>
    <row r="32" spans="1:4" ht="12.75">
      <c r="A32" s="106">
        <v>17</v>
      </c>
      <c r="B32" s="107" t="s">
        <v>3086</v>
      </c>
      <c r="C32" s="108" t="s">
        <v>3118</v>
      </c>
      <c r="D32" s="108" t="s">
        <v>3119</v>
      </c>
    </row>
    <row r="33" spans="1:4" ht="12.75">
      <c r="A33" s="106">
        <v>18</v>
      </c>
      <c r="B33" s="107" t="s">
        <v>3086</v>
      </c>
      <c r="C33" s="108" t="s">
        <v>3120</v>
      </c>
      <c r="D33" s="108" t="s">
        <v>3121</v>
      </c>
    </row>
    <row r="34" spans="1:4" ht="12.75">
      <c r="A34" s="106">
        <v>19</v>
      </c>
      <c r="B34" s="107" t="s">
        <v>3122</v>
      </c>
      <c r="C34" s="108" t="s">
        <v>3123</v>
      </c>
      <c r="D34" s="108" t="s">
        <v>3124</v>
      </c>
    </row>
    <row r="35" spans="1:4" ht="12.75">
      <c r="A35" s="106">
        <v>20</v>
      </c>
      <c r="B35" s="107" t="s">
        <v>3086</v>
      </c>
      <c r="C35" s="50" t="s">
        <v>3213</v>
      </c>
      <c r="D35" s="108" t="s">
        <v>3125</v>
      </c>
    </row>
    <row r="36" spans="1:4" ht="12.75">
      <c r="A36" s="106">
        <v>21</v>
      </c>
      <c r="B36" s="107" t="s">
        <v>3086</v>
      </c>
      <c r="C36" s="108" t="s">
        <v>3126</v>
      </c>
      <c r="D36" s="108" t="s">
        <v>3127</v>
      </c>
    </row>
    <row r="37" spans="1:4" ht="12.75">
      <c r="A37" s="106">
        <v>22</v>
      </c>
      <c r="B37" s="107" t="s">
        <v>3086</v>
      </c>
      <c r="C37" s="108" t="s">
        <v>3128</v>
      </c>
      <c r="D37" s="108" t="s">
        <v>3129</v>
      </c>
    </row>
    <row r="38" spans="1:4" ht="12.75">
      <c r="A38" s="106">
        <v>23</v>
      </c>
      <c r="B38" s="107" t="s">
        <v>3086</v>
      </c>
      <c r="C38" s="108" t="s">
        <v>3126</v>
      </c>
      <c r="D38" s="108" t="s">
        <v>3130</v>
      </c>
    </row>
    <row r="39" spans="1:4" ht="12.75">
      <c r="A39" s="106">
        <v>24</v>
      </c>
      <c r="B39" s="107" t="s">
        <v>3091</v>
      </c>
      <c r="C39" s="108" t="s">
        <v>3214</v>
      </c>
      <c r="D39" s="108" t="s">
        <v>3215</v>
      </c>
    </row>
    <row r="40" spans="1:4" ht="12.75">
      <c r="A40" s="106">
        <v>25</v>
      </c>
      <c r="B40" s="107" t="s">
        <v>3086</v>
      </c>
      <c r="C40" s="108" t="s">
        <v>3131</v>
      </c>
      <c r="D40" s="108" t="s">
        <v>3132</v>
      </c>
    </row>
    <row r="41" spans="1:4" ht="12.75">
      <c r="A41" s="106">
        <v>26</v>
      </c>
      <c r="B41" s="107" t="s">
        <v>3086</v>
      </c>
      <c r="C41" s="108" t="s">
        <v>3133</v>
      </c>
      <c r="D41" s="108" t="s">
        <v>3134</v>
      </c>
    </row>
    <row r="42" spans="1:4" ht="12.75">
      <c r="A42" s="106">
        <v>27</v>
      </c>
      <c r="B42" s="107" t="s">
        <v>3086</v>
      </c>
      <c r="C42" s="108" t="s">
        <v>3135</v>
      </c>
      <c r="D42" s="108" t="s">
        <v>3136</v>
      </c>
    </row>
    <row r="43" spans="1:4" ht="12.75">
      <c r="A43" s="106">
        <v>28</v>
      </c>
      <c r="B43" s="107" t="s">
        <v>3086</v>
      </c>
      <c r="C43" s="108" t="s">
        <v>562</v>
      </c>
      <c r="D43" s="50" t="s">
        <v>3216</v>
      </c>
    </row>
    <row r="44" spans="1:4" ht="12.75">
      <c r="A44" s="106">
        <v>29</v>
      </c>
      <c r="B44" s="107" t="s">
        <v>3086</v>
      </c>
      <c r="C44" s="108" t="s">
        <v>562</v>
      </c>
      <c r="D44" s="108" t="s">
        <v>3137</v>
      </c>
    </row>
    <row r="45" spans="1:4" ht="12.75">
      <c r="A45" s="106">
        <v>30</v>
      </c>
      <c r="B45" s="107" t="s">
        <v>3086</v>
      </c>
      <c r="C45" s="108" t="s">
        <v>3138</v>
      </c>
      <c r="D45" s="108" t="s">
        <v>3139</v>
      </c>
    </row>
    <row r="46" spans="1:4" ht="12.75">
      <c r="A46" s="106">
        <v>31</v>
      </c>
      <c r="B46" s="107" t="s">
        <v>3086</v>
      </c>
      <c r="C46" s="108" t="s">
        <v>3138</v>
      </c>
      <c r="D46" s="108" t="s">
        <v>3140</v>
      </c>
    </row>
    <row r="47" spans="1:4" ht="12.75">
      <c r="A47" s="106" t="s">
        <v>3141</v>
      </c>
      <c r="B47" s="107" t="s">
        <v>3086</v>
      </c>
      <c r="C47" s="108" t="s">
        <v>3217</v>
      </c>
      <c r="D47" s="108" t="s">
        <v>3142</v>
      </c>
    </row>
    <row r="48" spans="1:4" ht="12.75">
      <c r="A48" s="106">
        <v>34</v>
      </c>
      <c r="B48" s="107" t="s">
        <v>3091</v>
      </c>
      <c r="C48" s="108" t="s">
        <v>3144</v>
      </c>
      <c r="D48" s="108" t="s">
        <v>3218</v>
      </c>
    </row>
    <row r="49" spans="1:4" ht="12.75">
      <c r="A49" s="106">
        <v>35</v>
      </c>
      <c r="B49" s="107" t="s">
        <v>3086</v>
      </c>
      <c r="C49" s="108" t="s">
        <v>3144</v>
      </c>
      <c r="D49" s="108" t="s">
        <v>3145</v>
      </c>
    </row>
    <row r="50" spans="1:4" ht="12.75">
      <c r="A50" s="106">
        <v>36</v>
      </c>
      <c r="B50" s="107" t="s">
        <v>3091</v>
      </c>
      <c r="C50" s="108" t="s">
        <v>3144</v>
      </c>
      <c r="D50" s="108" t="s">
        <v>3146</v>
      </c>
    </row>
    <row r="51" spans="1:4" ht="12.75">
      <c r="A51" s="106">
        <v>37</v>
      </c>
      <c r="B51" s="107" t="s">
        <v>3147</v>
      </c>
      <c r="C51" s="108" t="s">
        <v>3148</v>
      </c>
      <c r="D51" s="108" t="s">
        <v>3149</v>
      </c>
    </row>
    <row r="52" spans="1:4" ht="12.75">
      <c r="A52" s="106">
        <v>38</v>
      </c>
      <c r="B52" s="107" t="s">
        <v>3147</v>
      </c>
      <c r="C52" s="108" t="s">
        <v>3150</v>
      </c>
      <c r="D52" s="108" t="s">
        <v>3151</v>
      </c>
    </row>
    <row r="53" spans="1:4" ht="12.75">
      <c r="A53" s="106">
        <v>39</v>
      </c>
      <c r="B53" s="107" t="s">
        <v>3147</v>
      </c>
      <c r="C53" s="108" t="s">
        <v>3148</v>
      </c>
      <c r="D53" s="108" t="s">
        <v>3152</v>
      </c>
    </row>
    <row r="54" spans="1:4" ht="12.75">
      <c r="A54" s="106">
        <v>40</v>
      </c>
      <c r="B54" s="107" t="s">
        <v>3147</v>
      </c>
      <c r="C54" s="108" t="s">
        <v>3153</v>
      </c>
      <c r="D54" s="108" t="s">
        <v>3154</v>
      </c>
    </row>
    <row r="55" spans="1:4" ht="12.75">
      <c r="A55" s="106">
        <v>41</v>
      </c>
      <c r="B55" s="107" t="s">
        <v>3147</v>
      </c>
      <c r="C55" s="108" t="s">
        <v>3155</v>
      </c>
      <c r="D55" s="108" t="s">
        <v>3156</v>
      </c>
    </row>
    <row r="56" spans="1:4" ht="12.75">
      <c r="A56" s="106">
        <v>42</v>
      </c>
      <c r="B56" s="107" t="s">
        <v>3147</v>
      </c>
      <c r="C56" s="108" t="s">
        <v>3157</v>
      </c>
      <c r="D56" s="108" t="s">
        <v>3158</v>
      </c>
    </row>
    <row r="57" spans="1:4" ht="12.75">
      <c r="A57" s="106">
        <v>43</v>
      </c>
      <c r="B57" s="107" t="s">
        <v>3147</v>
      </c>
      <c r="C57" s="108" t="s">
        <v>3159</v>
      </c>
      <c r="D57" s="108" t="s">
        <v>3160</v>
      </c>
    </row>
    <row r="58" spans="1:4" ht="12.75">
      <c r="A58" s="106" t="s">
        <v>3161</v>
      </c>
      <c r="B58" s="107" t="s">
        <v>3147</v>
      </c>
      <c r="C58" s="108" t="s">
        <v>3144</v>
      </c>
      <c r="D58" s="108" t="s">
        <v>3162</v>
      </c>
    </row>
    <row r="59" spans="1:4" ht="12.75">
      <c r="A59" s="106">
        <v>46</v>
      </c>
      <c r="B59" s="107" t="s">
        <v>3163</v>
      </c>
      <c r="C59" s="50" t="s">
        <v>3516</v>
      </c>
      <c r="D59" s="108" t="s">
        <v>3219</v>
      </c>
    </row>
    <row r="60" spans="1:4" ht="12.75">
      <c r="A60" s="106">
        <v>47</v>
      </c>
      <c r="B60" s="107" t="s">
        <v>3163</v>
      </c>
      <c r="C60" s="50" t="s">
        <v>3516</v>
      </c>
      <c r="D60" s="108" t="s">
        <v>3165</v>
      </c>
    </row>
    <row r="61" spans="1:4" ht="12.75">
      <c r="A61" s="106">
        <v>48</v>
      </c>
      <c r="B61" s="107" t="s">
        <v>3147</v>
      </c>
      <c r="C61" s="108" t="s">
        <v>3166</v>
      </c>
      <c r="D61" s="108" t="s">
        <v>3167</v>
      </c>
    </row>
    <row r="62" spans="1:4" ht="12.75">
      <c r="A62" s="106">
        <v>49</v>
      </c>
      <c r="B62" s="107" t="s">
        <v>3147</v>
      </c>
      <c r="C62" s="108" t="s">
        <v>3168</v>
      </c>
      <c r="D62" s="108" t="s">
        <v>3169</v>
      </c>
    </row>
    <row r="63" spans="1:4" ht="12.75">
      <c r="A63" s="106">
        <v>50</v>
      </c>
      <c r="B63" s="107" t="s">
        <v>3147</v>
      </c>
      <c r="C63" s="108" t="s">
        <v>3220</v>
      </c>
      <c r="D63" s="108" t="s">
        <v>3170</v>
      </c>
    </row>
    <row r="64" spans="1:4" ht="12.75">
      <c r="A64" s="106">
        <v>51</v>
      </c>
      <c r="B64" s="107" t="s">
        <v>3147</v>
      </c>
      <c r="C64" s="108" t="s">
        <v>3164</v>
      </c>
      <c r="D64" s="108" t="s">
        <v>3171</v>
      </c>
    </row>
    <row r="65" spans="1:4" ht="12.75">
      <c r="A65" s="106">
        <v>52</v>
      </c>
      <c r="B65" s="107" t="s">
        <v>3147</v>
      </c>
      <c r="C65" s="108" t="s">
        <v>3164</v>
      </c>
      <c r="D65" s="108" t="s">
        <v>3172</v>
      </c>
    </row>
    <row r="66" spans="1:4" ht="12.75">
      <c r="A66" s="106">
        <v>53</v>
      </c>
      <c r="B66" s="107" t="s">
        <v>3147</v>
      </c>
      <c r="C66" s="108" t="s">
        <v>3164</v>
      </c>
      <c r="D66" s="108" t="s">
        <v>3173</v>
      </c>
    </row>
    <row r="67" spans="1:4" ht="12.75">
      <c r="A67" s="106">
        <v>54</v>
      </c>
      <c r="B67" s="107" t="s">
        <v>3147</v>
      </c>
      <c r="C67" s="50" t="s">
        <v>3164</v>
      </c>
      <c r="D67" s="50" t="s">
        <v>3538</v>
      </c>
    </row>
    <row r="68" spans="1:4" ht="12.75">
      <c r="A68" s="106">
        <v>55</v>
      </c>
      <c r="B68" s="107" t="s">
        <v>3147</v>
      </c>
      <c r="C68" s="108" t="s">
        <v>3164</v>
      </c>
      <c r="D68" s="108" t="s">
        <v>3174</v>
      </c>
    </row>
    <row r="69" spans="1:4" ht="12.75">
      <c r="A69" s="106">
        <v>56</v>
      </c>
      <c r="B69" s="107" t="s">
        <v>3221</v>
      </c>
      <c r="C69" s="108" t="s">
        <v>3164</v>
      </c>
      <c r="D69" s="108" t="s">
        <v>3222</v>
      </c>
    </row>
    <row r="70" spans="1:4" ht="12.75">
      <c r="A70" s="106">
        <v>57</v>
      </c>
      <c r="B70" s="107" t="s">
        <v>3221</v>
      </c>
      <c r="C70" s="108" t="s">
        <v>3164</v>
      </c>
      <c r="D70" s="108" t="s">
        <v>3223</v>
      </c>
    </row>
    <row r="71" spans="1:4" ht="12.75">
      <c r="A71" s="106">
        <v>58</v>
      </c>
      <c r="B71" s="107" t="s">
        <v>3221</v>
      </c>
      <c r="C71" s="108" t="s">
        <v>3224</v>
      </c>
      <c r="D71" s="108" t="s">
        <v>3225</v>
      </c>
    </row>
    <row r="72" spans="1:4" ht="12.75">
      <c r="A72" s="106">
        <v>59</v>
      </c>
      <c r="B72" s="107" t="s">
        <v>3221</v>
      </c>
      <c r="C72" s="108" t="s">
        <v>3226</v>
      </c>
      <c r="D72" s="108" t="s">
        <v>3227</v>
      </c>
    </row>
    <row r="73" spans="1:4" ht="12.75">
      <c r="A73" s="106">
        <v>60</v>
      </c>
      <c r="B73" s="107" t="s">
        <v>3221</v>
      </c>
      <c r="C73" s="108" t="s">
        <v>3228</v>
      </c>
      <c r="D73" s="108" t="s">
        <v>3229</v>
      </c>
    </row>
    <row r="74" spans="1:4" ht="12.75">
      <c r="A74" s="106">
        <v>61</v>
      </c>
      <c r="B74" s="107" t="s">
        <v>3221</v>
      </c>
      <c r="C74" s="108" t="s">
        <v>3230</v>
      </c>
      <c r="D74" s="108" t="s">
        <v>3894</v>
      </c>
    </row>
    <row r="75" spans="1:4" ht="12.75">
      <c r="A75" s="106">
        <v>62</v>
      </c>
      <c r="B75" s="107" t="s">
        <v>3221</v>
      </c>
      <c r="C75" s="108" t="s">
        <v>3135</v>
      </c>
      <c r="D75" s="108" t="s">
        <v>3231</v>
      </c>
    </row>
    <row r="76" spans="1:4" ht="12.75">
      <c r="A76" s="106">
        <v>63</v>
      </c>
      <c r="B76" s="107" t="s">
        <v>3221</v>
      </c>
      <c r="C76" s="108" t="s">
        <v>3232</v>
      </c>
      <c r="D76" s="108" t="s">
        <v>3233</v>
      </c>
    </row>
    <row r="77" spans="1:4" ht="12.75">
      <c r="A77" s="106">
        <v>64</v>
      </c>
      <c r="B77" s="107" t="s">
        <v>3221</v>
      </c>
      <c r="C77" s="108" t="s">
        <v>3234</v>
      </c>
      <c r="D77" s="108" t="s">
        <v>3235</v>
      </c>
    </row>
    <row r="78" spans="1:4" ht="12.75">
      <c r="A78" s="106">
        <v>65</v>
      </c>
      <c r="B78" s="107" t="s">
        <v>3221</v>
      </c>
      <c r="C78" s="50" t="s">
        <v>3287</v>
      </c>
      <c r="D78" s="108" t="s">
        <v>3236</v>
      </c>
    </row>
    <row r="79" spans="1:4" ht="12.75">
      <c r="A79" s="106">
        <v>66</v>
      </c>
      <c r="B79" s="107" t="s">
        <v>3221</v>
      </c>
      <c r="C79" s="108" t="s">
        <v>3237</v>
      </c>
      <c r="D79" s="108" t="s">
        <v>3238</v>
      </c>
    </row>
    <row r="80" spans="1:4" ht="12.75">
      <c r="A80" s="106">
        <v>67</v>
      </c>
      <c r="B80" s="107" t="s">
        <v>3221</v>
      </c>
      <c r="C80" s="108" t="s">
        <v>3239</v>
      </c>
      <c r="D80" s="108" t="s">
        <v>3240</v>
      </c>
    </row>
    <row r="81" spans="1:4" ht="12.75">
      <c r="A81" s="106">
        <v>68</v>
      </c>
      <c r="B81" s="107" t="s">
        <v>3221</v>
      </c>
      <c r="C81" s="108" t="s">
        <v>3241</v>
      </c>
      <c r="D81" s="108" t="s">
        <v>3242</v>
      </c>
    </row>
    <row r="82" spans="1:4" ht="12.75">
      <c r="A82" s="106">
        <v>69</v>
      </c>
      <c r="B82" s="107" t="s">
        <v>3221</v>
      </c>
      <c r="C82" s="108" t="s">
        <v>3243</v>
      </c>
      <c r="D82" s="108" t="s">
        <v>3244</v>
      </c>
    </row>
    <row r="83" spans="1:4" ht="12.75">
      <c r="A83" s="106">
        <v>70</v>
      </c>
      <c r="B83" s="107" t="s">
        <v>3221</v>
      </c>
      <c r="C83" s="108" t="s">
        <v>3245</v>
      </c>
      <c r="D83" s="108" t="s">
        <v>3246</v>
      </c>
    </row>
    <row r="84" spans="1:4" ht="12.75">
      <c r="A84" s="106">
        <v>71</v>
      </c>
      <c r="B84" s="107" t="s">
        <v>3221</v>
      </c>
      <c r="C84" s="108" t="s">
        <v>3247</v>
      </c>
      <c r="D84" s="108" t="s">
        <v>3248</v>
      </c>
    </row>
    <row r="85" spans="1:4" ht="12.75">
      <c r="A85" s="106">
        <v>72</v>
      </c>
      <c r="B85" s="107" t="s">
        <v>3221</v>
      </c>
      <c r="C85" s="108" t="s">
        <v>488</v>
      </c>
      <c r="D85" s="108" t="s">
        <v>3249</v>
      </c>
    </row>
    <row r="86" spans="1:4" ht="12.75">
      <c r="A86" s="106">
        <v>73</v>
      </c>
      <c r="B86" s="107" t="s">
        <v>3221</v>
      </c>
      <c r="C86" s="108" t="s">
        <v>3250</v>
      </c>
      <c r="D86" s="108" t="s">
        <v>3251</v>
      </c>
    </row>
    <row r="87" spans="1:4" ht="12.75">
      <c r="A87" s="106">
        <v>74</v>
      </c>
      <c r="B87" s="107" t="s">
        <v>3221</v>
      </c>
      <c r="C87" s="108" t="s">
        <v>3250</v>
      </c>
      <c r="D87" s="108" t="s">
        <v>3252</v>
      </c>
    </row>
    <row r="88" spans="1:4" ht="12.75">
      <c r="A88" s="106">
        <v>75</v>
      </c>
      <c r="B88" s="107" t="s">
        <v>3221</v>
      </c>
      <c r="C88" s="108" t="s">
        <v>3253</v>
      </c>
      <c r="D88" s="108" t="s">
        <v>3254</v>
      </c>
    </row>
    <row r="89" spans="1:4" ht="12.75">
      <c r="A89" s="106">
        <v>76</v>
      </c>
      <c r="B89" s="107" t="s">
        <v>3221</v>
      </c>
      <c r="C89" s="108" t="s">
        <v>3255</v>
      </c>
      <c r="D89" s="108" t="s">
        <v>3256</v>
      </c>
    </row>
    <row r="90" spans="1:4" ht="12.75">
      <c r="A90" s="106">
        <v>77</v>
      </c>
      <c r="B90" s="107" t="s">
        <v>3221</v>
      </c>
      <c r="C90" s="108" t="s">
        <v>3257</v>
      </c>
      <c r="D90" s="108" t="s">
        <v>3286</v>
      </c>
    </row>
    <row r="91" spans="1:4" ht="12.75">
      <c r="A91" s="106">
        <v>78</v>
      </c>
      <c r="B91" s="107" t="s">
        <v>3258</v>
      </c>
      <c r="C91" s="50" t="s">
        <v>3288</v>
      </c>
      <c r="D91" s="108" t="s">
        <v>3259</v>
      </c>
    </row>
    <row r="92" spans="1:4" ht="12.75">
      <c r="A92" s="106">
        <v>79</v>
      </c>
      <c r="B92" s="107" t="s">
        <v>3221</v>
      </c>
      <c r="C92" s="108" t="s">
        <v>3260</v>
      </c>
      <c r="D92" s="108" t="s">
        <v>3261</v>
      </c>
    </row>
    <row r="93" spans="1:4" ht="12.75">
      <c r="A93" s="106">
        <v>80</v>
      </c>
      <c r="B93" s="107" t="s">
        <v>3221</v>
      </c>
      <c r="C93" s="108" t="s">
        <v>3262</v>
      </c>
      <c r="D93" s="108" t="s">
        <v>3263</v>
      </c>
    </row>
    <row r="94" spans="1:4" ht="12.75">
      <c r="A94" s="106">
        <v>81</v>
      </c>
      <c r="B94" s="107" t="s">
        <v>3221</v>
      </c>
      <c r="C94" s="108" t="s">
        <v>3264</v>
      </c>
      <c r="D94" s="108" t="s">
        <v>3265</v>
      </c>
    </row>
    <row r="95" spans="1:4" ht="12.75">
      <c r="A95" s="106">
        <v>82</v>
      </c>
      <c r="B95" s="107" t="s">
        <v>3221</v>
      </c>
      <c r="C95" s="108" t="s">
        <v>3266</v>
      </c>
      <c r="D95" s="108" t="s">
        <v>3267</v>
      </c>
    </row>
    <row r="96" spans="1:4" ht="12.75">
      <c r="A96" s="106">
        <v>83</v>
      </c>
      <c r="B96" s="107" t="s">
        <v>3221</v>
      </c>
      <c r="C96" s="108" t="s">
        <v>3268</v>
      </c>
      <c r="D96" s="108" t="s">
        <v>3269</v>
      </c>
    </row>
    <row r="97" spans="1:4" ht="12.75">
      <c r="A97" s="106">
        <v>84</v>
      </c>
      <c r="B97" s="107" t="s">
        <v>3221</v>
      </c>
      <c r="C97" s="108" t="s">
        <v>3270</v>
      </c>
      <c r="D97" s="108" t="s">
        <v>3271</v>
      </c>
    </row>
    <row r="98" spans="1:4" ht="12.75">
      <c r="A98" s="106" t="s">
        <v>3272</v>
      </c>
      <c r="B98" s="107" t="s">
        <v>3273</v>
      </c>
      <c r="C98" s="108" t="s">
        <v>3274</v>
      </c>
      <c r="D98" s="108" t="s">
        <v>3275</v>
      </c>
    </row>
    <row r="99" spans="1:4" ht="12.75">
      <c r="A99" s="106" t="s">
        <v>3276</v>
      </c>
      <c r="B99" s="107" t="s">
        <v>3273</v>
      </c>
      <c r="C99" s="108" t="s">
        <v>3277</v>
      </c>
      <c r="D99" s="108" t="s">
        <v>3278</v>
      </c>
    </row>
    <row r="100" spans="1:4" ht="12.75">
      <c r="A100" s="106">
        <v>89</v>
      </c>
      <c r="B100" s="107" t="s">
        <v>3221</v>
      </c>
      <c r="C100" s="108" t="s">
        <v>3143</v>
      </c>
      <c r="D100" s="108" t="s">
        <v>3279</v>
      </c>
    </row>
    <row r="101" spans="1:4" ht="12.75">
      <c r="A101" s="106">
        <v>90</v>
      </c>
      <c r="B101" s="107" t="s">
        <v>3221</v>
      </c>
      <c r="C101" s="108" t="s">
        <v>3143</v>
      </c>
      <c r="D101" s="108" t="s">
        <v>3280</v>
      </c>
    </row>
    <row r="102" spans="1:4" ht="12.75">
      <c r="A102" s="106">
        <v>91</v>
      </c>
      <c r="B102" s="107" t="s">
        <v>3221</v>
      </c>
      <c r="C102" s="108" t="s">
        <v>3281</v>
      </c>
      <c r="D102" s="108" t="s">
        <v>3282</v>
      </c>
    </row>
    <row r="103" spans="1:4" ht="12.75">
      <c r="A103" s="106">
        <v>92</v>
      </c>
      <c r="B103" s="107" t="s">
        <v>3273</v>
      </c>
      <c r="C103" s="108" t="s">
        <v>491</v>
      </c>
      <c r="D103" s="108" t="s">
        <v>3283</v>
      </c>
    </row>
    <row r="104" spans="1:4" ht="12.75">
      <c r="A104" s="106">
        <v>93</v>
      </c>
      <c r="B104" s="107" t="s">
        <v>3273</v>
      </c>
      <c r="C104" s="108" t="s">
        <v>3143</v>
      </c>
      <c r="D104" s="108" t="s">
        <v>3143</v>
      </c>
    </row>
    <row r="105" spans="1:4" ht="12.75">
      <c r="A105" s="106">
        <v>94</v>
      </c>
      <c r="B105" s="107" t="s">
        <v>3221</v>
      </c>
      <c r="C105" s="108" t="s">
        <v>3284</v>
      </c>
      <c r="D105" s="108" t="s">
        <v>3285</v>
      </c>
    </row>
    <row r="108" spans="1:3" ht="12.75">
      <c r="A108" s="112" t="s">
        <v>3518</v>
      </c>
      <c r="B108" s="9"/>
      <c r="C108" s="3"/>
    </row>
    <row r="109" spans="1:3" ht="12.75">
      <c r="A109" s="4"/>
      <c r="B109" s="4"/>
      <c r="C109" s="3"/>
    </row>
    <row r="110" spans="1:3" ht="12.75">
      <c r="A110" s="112" t="s">
        <v>3519</v>
      </c>
      <c r="B110" s="9"/>
      <c r="C110" s="3"/>
    </row>
    <row r="111" spans="1:3" ht="12.75">
      <c r="A111" s="4"/>
      <c r="B111" s="4"/>
      <c r="C111" s="3"/>
    </row>
    <row r="112" spans="1:3" ht="12.75">
      <c r="A112" s="112" t="s">
        <v>3521</v>
      </c>
      <c r="B112" s="4"/>
      <c r="C112" s="3"/>
    </row>
    <row r="150" spans="1:3" ht="12.75">
      <c r="A150" s="7" t="s">
        <v>3</v>
      </c>
      <c r="B150" s="9" t="s">
        <v>5</v>
      </c>
      <c r="C150" s="3"/>
    </row>
    <row r="151" spans="1:3" ht="12.75">
      <c r="A151" s="4"/>
      <c r="B151" s="4"/>
      <c r="C151" s="3"/>
    </row>
    <row r="152" spans="1:3" ht="12.75">
      <c r="A152" s="7" t="s">
        <v>4</v>
      </c>
      <c r="B152" s="9" t="s">
        <v>6</v>
      </c>
      <c r="C152" s="3"/>
    </row>
    <row r="153" spans="1:3" ht="12.75">
      <c r="A153" s="4"/>
      <c r="B153" s="4"/>
      <c r="C153" s="3"/>
    </row>
    <row r="154" spans="1:3" ht="12.75">
      <c r="A154" s="7" t="s">
        <v>13</v>
      </c>
      <c r="B154" s="4"/>
      <c r="C154"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2"/>
    <protectedRange sqref="B18 D18" name="Rango1_2_2"/>
    <protectedRange sqref="B19:D19" name="Rango1_3_2"/>
    <protectedRange sqref="B20 D20" name="Rango1_4_2"/>
    <protectedRange sqref="B21 D21" name="Rango1_5_2"/>
    <protectedRange sqref="B22 D22" name="Rango1_6_2"/>
    <protectedRange sqref="B23 D23" name="Rango1_7_2"/>
    <protectedRange sqref="B24 D24" name="Rango1_8_2"/>
    <protectedRange sqref="B25 D25" name="Rango1_9_2"/>
    <protectedRange sqref="B26 D26" name="Rango1_10_2"/>
    <protectedRange sqref="C16" name="Rango1_12_2"/>
    <protectedRange sqref="C17" name="Rango1_13_2"/>
    <protectedRange sqref="C20" name="Rango1_14_2"/>
    <protectedRange sqref="C21" name="Rango1_15_2"/>
    <protectedRange sqref="C22" name="Rango1_16_2"/>
    <protectedRange sqref="C23" name="Rango1_17_2"/>
    <protectedRange sqref="C24" name="Rango1_18_2"/>
    <protectedRange sqref="C25" name="Rango1_19_2"/>
    <protectedRange sqref="C26" name="Rango1_20_2"/>
    <protectedRange sqref="D27" name="Rango1_21_2_1"/>
    <protectedRange sqref="D28" name="Rango1_22_2_1"/>
    <protectedRange sqref="D29" name="Rango1_23_2_1"/>
    <protectedRange sqref="D30" name="Rango1_24_2_1"/>
    <protectedRange sqref="D31" name="Rango1_25_2_1"/>
    <protectedRange sqref="D32" name="Rango1_26_2_1"/>
    <protectedRange sqref="D33" name="Rango1_27_2_1"/>
    <protectedRange sqref="D34" name="Rango1_28_2_1"/>
    <protectedRange sqref="D35" name="Rango1_29_2_1"/>
    <protectedRange sqref="D36" name="Rango1_30_2_1"/>
    <protectedRange sqref="D37" name="Rango1_31_2_1"/>
    <protectedRange sqref="D38" name="Rango1_32_2_1"/>
    <protectedRange sqref="D39" name="Rango1_33_2_1"/>
    <protectedRange sqref="D40" name="Rango1_34_2_1"/>
    <protectedRange sqref="D44:D105" name="Rango1_35_2_1"/>
    <protectedRange sqref="D41" name="Rango1_37_2_1"/>
    <protectedRange sqref="D42" name="Rango1_38_2_1"/>
    <protectedRange sqref="D43" name="Rango1_39_2_1"/>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13">
      <pane ySplit="3" topLeftCell="A16" activePane="bottomLeft" state="frozen"/>
      <selection pane="topLeft" activeCell="A13" sqref="A13"/>
      <selection pane="bottomLeft" activeCell="B68" sqref="B6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5" ht="18">
      <c r="A13" s="113"/>
      <c r="B13" s="277" t="s">
        <v>110</v>
      </c>
      <c r="C13" s="277"/>
      <c r="D13" s="277"/>
      <c r="E13" s="277"/>
    </row>
    <row r="14" ht="12.75">
      <c r="A14" s="12"/>
    </row>
    <row r="15" spans="1:4" ht="25.5">
      <c r="A15" s="6" t="s">
        <v>15</v>
      </c>
      <c r="B15" s="6" t="s">
        <v>16</v>
      </c>
      <c r="C15" s="6" t="s">
        <v>17</v>
      </c>
      <c r="D15" s="6" t="s">
        <v>18</v>
      </c>
    </row>
    <row r="16" spans="1:4" ht="18">
      <c r="A16" s="52">
        <v>1</v>
      </c>
      <c r="B16" s="117" t="s">
        <v>1792</v>
      </c>
      <c r="C16" s="60" t="s">
        <v>1779</v>
      </c>
      <c r="D16" s="66" t="s">
        <v>1780</v>
      </c>
    </row>
    <row r="17" spans="1:4" ht="18">
      <c r="A17" s="52">
        <v>2</v>
      </c>
      <c r="B17" s="117" t="s">
        <v>1793</v>
      </c>
      <c r="C17" s="60" t="s">
        <v>1781</v>
      </c>
      <c r="D17" s="66" t="s">
        <v>1782</v>
      </c>
    </row>
    <row r="18" spans="1:4" ht="18">
      <c r="A18" s="52">
        <v>3</v>
      </c>
      <c r="B18" s="117" t="s">
        <v>1794</v>
      </c>
      <c r="C18" s="66" t="s">
        <v>195</v>
      </c>
      <c r="D18" s="66" t="s">
        <v>1783</v>
      </c>
    </row>
    <row r="19" spans="1:4" ht="18">
      <c r="A19" s="52">
        <v>4</v>
      </c>
      <c r="B19" s="117" t="s">
        <v>1795</v>
      </c>
      <c r="C19" s="67" t="s">
        <v>1784</v>
      </c>
      <c r="D19" s="67" t="s">
        <v>1785</v>
      </c>
    </row>
    <row r="20" spans="1:4" ht="18">
      <c r="A20" s="52">
        <v>5</v>
      </c>
      <c r="B20" s="165" t="s">
        <v>1796</v>
      </c>
      <c r="C20" s="60" t="s">
        <v>1790</v>
      </c>
      <c r="D20" s="68" t="s">
        <v>1786</v>
      </c>
    </row>
    <row r="21" spans="1:4" ht="18">
      <c r="A21" s="52">
        <v>6</v>
      </c>
      <c r="B21" s="117" t="s">
        <v>1797</v>
      </c>
      <c r="C21" s="60" t="s">
        <v>1787</v>
      </c>
      <c r="D21" s="66" t="s">
        <v>1788</v>
      </c>
    </row>
    <row r="22" spans="1:4" ht="18">
      <c r="A22" s="52">
        <v>7</v>
      </c>
      <c r="B22" s="117" t="s">
        <v>1789</v>
      </c>
      <c r="C22" s="63" t="s">
        <v>1790</v>
      </c>
      <c r="D22" s="66" t="s">
        <v>1791</v>
      </c>
    </row>
    <row r="23" spans="1:4" ht="18">
      <c r="A23" s="52">
        <v>8</v>
      </c>
      <c r="B23" s="117" t="s">
        <v>1789</v>
      </c>
      <c r="C23" s="63" t="s">
        <v>1790</v>
      </c>
      <c r="D23" s="66" t="s">
        <v>1791</v>
      </c>
    </row>
    <row r="24" spans="1:4" ht="18">
      <c r="A24" s="52">
        <v>9</v>
      </c>
      <c r="B24" s="165" t="s">
        <v>1798</v>
      </c>
      <c r="C24" s="60" t="s">
        <v>1799</v>
      </c>
      <c r="D24" s="68" t="s">
        <v>1800</v>
      </c>
    </row>
    <row r="25" spans="1:4" ht="18">
      <c r="A25" s="52">
        <v>10</v>
      </c>
      <c r="B25" s="165" t="s">
        <v>1801</v>
      </c>
      <c r="C25" s="60" t="s">
        <v>1802</v>
      </c>
      <c r="D25" s="68" t="s">
        <v>1803</v>
      </c>
    </row>
    <row r="26" spans="1:4" ht="18">
      <c r="A26" s="52">
        <v>11</v>
      </c>
      <c r="B26" s="165" t="s">
        <v>1804</v>
      </c>
      <c r="C26" s="60" t="s">
        <v>1805</v>
      </c>
      <c r="D26" s="68" t="s">
        <v>1806</v>
      </c>
    </row>
    <row r="27" spans="1:4" ht="18">
      <c r="A27" s="52">
        <v>12</v>
      </c>
      <c r="B27" s="54" t="s">
        <v>1807</v>
      </c>
      <c r="C27" s="54" t="s">
        <v>1808</v>
      </c>
      <c r="D27" s="68" t="s">
        <v>1809</v>
      </c>
    </row>
    <row r="28" spans="1:4" ht="18">
      <c r="A28" s="52">
        <v>13</v>
      </c>
      <c r="B28" s="54" t="s">
        <v>1810</v>
      </c>
      <c r="C28" s="54" t="s">
        <v>220</v>
      </c>
      <c r="D28" s="68" t="s">
        <v>1811</v>
      </c>
    </row>
    <row r="29" spans="1:4" ht="18">
      <c r="A29" s="52">
        <v>14</v>
      </c>
      <c r="B29" s="54" t="s">
        <v>1812</v>
      </c>
      <c r="C29" s="54" t="s">
        <v>220</v>
      </c>
      <c r="D29" s="68" t="s">
        <v>3291</v>
      </c>
    </row>
    <row r="30" spans="1:4" ht="18">
      <c r="A30" s="52">
        <v>15</v>
      </c>
      <c r="B30" s="54" t="s">
        <v>1813</v>
      </c>
      <c r="C30" s="54" t="s">
        <v>220</v>
      </c>
      <c r="D30" s="68" t="s">
        <v>3292</v>
      </c>
    </row>
    <row r="31" spans="1:4" ht="12.75">
      <c r="A31" s="52">
        <v>16</v>
      </c>
      <c r="B31" s="54" t="s">
        <v>1814</v>
      </c>
      <c r="C31" s="54" t="s">
        <v>1358</v>
      </c>
      <c r="D31" s="68" t="s">
        <v>1815</v>
      </c>
    </row>
    <row r="32" spans="1:4" ht="12.75">
      <c r="A32" s="52">
        <v>17</v>
      </c>
      <c r="B32" s="54" t="s">
        <v>1816</v>
      </c>
      <c r="C32" s="54" t="s">
        <v>1817</v>
      </c>
      <c r="D32" s="68" t="s">
        <v>1818</v>
      </c>
    </row>
    <row r="33" spans="1:4" ht="12.75">
      <c r="A33" s="52">
        <v>18</v>
      </c>
      <c r="B33" s="54" t="s">
        <v>1819</v>
      </c>
      <c r="C33" s="54" t="s">
        <v>1820</v>
      </c>
      <c r="D33" s="68" t="s">
        <v>1821</v>
      </c>
    </row>
    <row r="34" spans="1:4" ht="12.75">
      <c r="A34" s="52">
        <v>19</v>
      </c>
      <c r="B34" s="54" t="s">
        <v>1822</v>
      </c>
      <c r="C34" s="54" t="s">
        <v>214</v>
      </c>
      <c r="D34" s="68" t="s">
        <v>1823</v>
      </c>
    </row>
    <row r="35" spans="1:4" ht="12.75">
      <c r="A35" s="52">
        <v>20</v>
      </c>
      <c r="B35" s="54" t="s">
        <v>1824</v>
      </c>
      <c r="C35" s="54" t="s">
        <v>214</v>
      </c>
      <c r="D35" s="68" t="s">
        <v>1825</v>
      </c>
    </row>
    <row r="36" spans="1:4" ht="12.75">
      <c r="A36" s="52">
        <v>21</v>
      </c>
      <c r="B36" s="54" t="s">
        <v>1826</v>
      </c>
      <c r="C36" s="54" t="s">
        <v>727</v>
      </c>
      <c r="D36" s="68" t="s">
        <v>3873</v>
      </c>
    </row>
    <row r="37" spans="1:4" ht="18">
      <c r="A37" s="52">
        <v>22</v>
      </c>
      <c r="B37" s="54" t="s">
        <v>1827</v>
      </c>
      <c r="C37" s="54" t="s">
        <v>1828</v>
      </c>
      <c r="D37" s="68" t="s">
        <v>1829</v>
      </c>
    </row>
    <row r="38" spans="1:4" ht="18">
      <c r="A38" s="52">
        <v>23</v>
      </c>
      <c r="B38" s="54" t="s">
        <v>1830</v>
      </c>
      <c r="C38" s="54" t="s">
        <v>1820</v>
      </c>
      <c r="D38" s="68" t="s">
        <v>1831</v>
      </c>
    </row>
    <row r="39" spans="1:4" ht="18.75" customHeight="1">
      <c r="A39" s="52">
        <v>24</v>
      </c>
      <c r="B39" s="54" t="s">
        <v>1832</v>
      </c>
      <c r="C39" s="54" t="s">
        <v>214</v>
      </c>
      <c r="D39" s="68" t="s">
        <v>1833</v>
      </c>
    </row>
    <row r="40" spans="1:4" ht="19.5" customHeight="1">
      <c r="A40" s="52">
        <v>25</v>
      </c>
      <c r="B40" s="54" t="s">
        <v>1832</v>
      </c>
      <c r="C40" s="54" t="s">
        <v>214</v>
      </c>
      <c r="D40" s="69" t="s">
        <v>1834</v>
      </c>
    </row>
    <row r="41" spans="1:4" ht="18">
      <c r="A41" s="52">
        <v>26</v>
      </c>
      <c r="B41" s="54" t="s">
        <v>1835</v>
      </c>
      <c r="C41" s="54" t="s">
        <v>764</v>
      </c>
      <c r="D41" s="68" t="s">
        <v>1836</v>
      </c>
    </row>
    <row r="42" spans="1:4" ht="18" customHeight="1">
      <c r="A42" s="52">
        <v>27</v>
      </c>
      <c r="B42" s="54" t="s">
        <v>1837</v>
      </c>
      <c r="C42" s="54" t="s">
        <v>1838</v>
      </c>
      <c r="D42" s="69" t="s">
        <v>1839</v>
      </c>
    </row>
    <row r="43" spans="1:4" ht="20.25" customHeight="1">
      <c r="A43" s="52">
        <v>28</v>
      </c>
      <c r="B43" s="54" t="s">
        <v>1840</v>
      </c>
      <c r="C43" s="54" t="s">
        <v>764</v>
      </c>
      <c r="D43" s="68" t="s">
        <v>1841</v>
      </c>
    </row>
    <row r="44" spans="1:4" ht="18">
      <c r="A44" s="52">
        <v>29</v>
      </c>
      <c r="B44" s="54" t="s">
        <v>1842</v>
      </c>
      <c r="C44" s="54" t="s">
        <v>1843</v>
      </c>
      <c r="D44" s="68" t="s">
        <v>1844</v>
      </c>
    </row>
    <row r="45" spans="1:4" ht="12.75">
      <c r="A45" s="52">
        <v>30</v>
      </c>
      <c r="B45" s="54" t="s">
        <v>1845</v>
      </c>
      <c r="C45" s="54" t="s">
        <v>1846</v>
      </c>
      <c r="D45" s="68" t="s">
        <v>1847</v>
      </c>
    </row>
    <row r="46" spans="1:4" ht="12.75">
      <c r="A46" s="52">
        <v>31</v>
      </c>
      <c r="B46" s="54" t="s">
        <v>1848</v>
      </c>
      <c r="C46" s="54" t="s">
        <v>1849</v>
      </c>
      <c r="D46" s="68" t="s">
        <v>1850</v>
      </c>
    </row>
    <row r="47" spans="1:4" ht="18">
      <c r="A47" s="52">
        <v>32</v>
      </c>
      <c r="B47" s="54" t="s">
        <v>1851</v>
      </c>
      <c r="C47" s="54" t="s">
        <v>308</v>
      </c>
      <c r="D47" s="68" t="s">
        <v>1854</v>
      </c>
    </row>
    <row r="48" spans="1:4" ht="18">
      <c r="A48" s="52">
        <v>33</v>
      </c>
      <c r="B48" s="54" t="s">
        <v>1851</v>
      </c>
      <c r="C48" s="54" t="s">
        <v>308</v>
      </c>
      <c r="D48" s="68" t="s">
        <v>1854</v>
      </c>
    </row>
    <row r="49" spans="1:4" ht="18">
      <c r="A49" s="52">
        <v>34</v>
      </c>
      <c r="B49" s="54" t="s">
        <v>1852</v>
      </c>
      <c r="C49" s="54" t="s">
        <v>1853</v>
      </c>
      <c r="D49" s="68" t="s">
        <v>3289</v>
      </c>
    </row>
    <row r="50" spans="1:4" ht="18">
      <c r="A50" s="52">
        <v>35</v>
      </c>
      <c r="B50" s="54" t="s">
        <v>1855</v>
      </c>
      <c r="C50" s="54" t="s">
        <v>1856</v>
      </c>
      <c r="D50" s="68" t="s">
        <v>1857</v>
      </c>
    </row>
    <row r="51" spans="1:4" ht="12.75">
      <c r="A51" s="52">
        <v>36</v>
      </c>
      <c r="B51" s="54" t="s">
        <v>1858</v>
      </c>
      <c r="C51" s="54" t="s">
        <v>1859</v>
      </c>
      <c r="D51" s="68" t="s">
        <v>1860</v>
      </c>
    </row>
    <row r="52" spans="1:4" ht="12.75">
      <c r="A52" s="52">
        <v>37</v>
      </c>
      <c r="B52" s="54" t="s">
        <v>1861</v>
      </c>
      <c r="C52" s="54" t="s">
        <v>664</v>
      </c>
      <c r="D52" s="68" t="s">
        <v>1862</v>
      </c>
    </row>
    <row r="53" spans="1:4" ht="12.75">
      <c r="A53" s="52">
        <v>38</v>
      </c>
      <c r="B53" s="54" t="s">
        <v>1863</v>
      </c>
      <c r="C53" s="54" t="s">
        <v>1864</v>
      </c>
      <c r="D53" s="68" t="s">
        <v>1865</v>
      </c>
    </row>
    <row r="54" spans="1:4" ht="18">
      <c r="A54" s="52">
        <v>39</v>
      </c>
      <c r="B54" s="54" t="s">
        <v>1866</v>
      </c>
      <c r="C54" s="54" t="s">
        <v>1867</v>
      </c>
      <c r="D54" s="68" t="s">
        <v>3290</v>
      </c>
    </row>
    <row r="55" spans="1:4" ht="18">
      <c r="A55" s="52">
        <v>40</v>
      </c>
      <c r="B55" s="54" t="s">
        <v>1868</v>
      </c>
      <c r="C55" s="54" t="s">
        <v>202</v>
      </c>
      <c r="D55" s="68" t="s">
        <v>1869</v>
      </c>
    </row>
    <row r="56" spans="1:4" ht="18">
      <c r="A56" s="52">
        <v>41</v>
      </c>
      <c r="B56" s="54" t="s">
        <v>1870</v>
      </c>
      <c r="C56" s="54" t="s">
        <v>981</v>
      </c>
      <c r="D56" s="68" t="s">
        <v>1871</v>
      </c>
    </row>
    <row r="57" spans="1:4" ht="18">
      <c r="A57" s="52">
        <v>42</v>
      </c>
      <c r="B57" s="54" t="s">
        <v>1872</v>
      </c>
      <c r="C57" s="54" t="s">
        <v>1873</v>
      </c>
      <c r="D57" s="68" t="s">
        <v>1874</v>
      </c>
    </row>
    <row r="58" spans="1:4" ht="18">
      <c r="A58" s="52">
        <v>43</v>
      </c>
      <c r="B58" s="54" t="s">
        <v>1878</v>
      </c>
      <c r="C58" s="54" t="s">
        <v>1875</v>
      </c>
      <c r="D58" s="68" t="s">
        <v>1876</v>
      </c>
    </row>
    <row r="59" spans="1:4" ht="18">
      <c r="A59" s="52">
        <v>44</v>
      </c>
      <c r="B59" s="54" t="s">
        <v>1877</v>
      </c>
      <c r="C59" s="54" t="s">
        <v>1879</v>
      </c>
      <c r="D59" s="68" t="s">
        <v>1880</v>
      </c>
    </row>
    <row r="60" spans="1:4" ht="18">
      <c r="A60" s="52">
        <v>45</v>
      </c>
      <c r="B60" s="54" t="s">
        <v>1881</v>
      </c>
      <c r="C60" s="54" t="s">
        <v>1882</v>
      </c>
      <c r="D60" s="68" t="s">
        <v>1883</v>
      </c>
    </row>
    <row r="61" spans="1:4" ht="12.75">
      <c r="A61" s="52">
        <v>46</v>
      </c>
      <c r="B61" s="54" t="s">
        <v>1884</v>
      </c>
      <c r="C61" s="54" t="s">
        <v>1885</v>
      </c>
      <c r="D61" s="68" t="s">
        <v>1886</v>
      </c>
    </row>
    <row r="62" spans="1:4" ht="18">
      <c r="A62" s="52">
        <v>47</v>
      </c>
      <c r="B62" s="54" t="s">
        <v>1887</v>
      </c>
      <c r="C62" s="54" t="s">
        <v>1888</v>
      </c>
      <c r="D62" s="68" t="s">
        <v>1889</v>
      </c>
    </row>
    <row r="63" spans="1:4" ht="18">
      <c r="A63" s="52">
        <v>48</v>
      </c>
      <c r="B63" s="54" t="s">
        <v>1890</v>
      </c>
      <c r="C63" s="54" t="s">
        <v>1891</v>
      </c>
      <c r="D63" s="68" t="s">
        <v>1892</v>
      </c>
    </row>
    <row r="64" spans="1:4" ht="18">
      <c r="A64" s="52">
        <v>49</v>
      </c>
      <c r="B64" s="54" t="s">
        <v>1893</v>
      </c>
      <c r="C64" s="54" t="s">
        <v>1251</v>
      </c>
      <c r="D64" s="68" t="s">
        <v>1894</v>
      </c>
    </row>
    <row r="65" spans="1:4" ht="18">
      <c r="A65" s="52">
        <v>50</v>
      </c>
      <c r="B65" s="54" t="s">
        <v>1895</v>
      </c>
      <c r="C65" s="54" t="s">
        <v>1251</v>
      </c>
      <c r="D65" s="68" t="s">
        <v>1896</v>
      </c>
    </row>
    <row r="66" spans="1:4" ht="18">
      <c r="A66" s="52">
        <v>51</v>
      </c>
      <c r="B66" s="54" t="s">
        <v>1897</v>
      </c>
      <c r="C66" s="54" t="s">
        <v>195</v>
      </c>
      <c r="D66" s="119" t="s">
        <v>3905</v>
      </c>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B17 D17" name="Rango1_1"/>
    <protectedRange sqref="B18 D18" name="Rango1_2"/>
    <protectedRange sqref="B19:D19" name="Rango1_3"/>
    <protectedRange sqref="B20 D20" name="Rango1_4"/>
    <protectedRange sqref="B21 D21" name="Rango1_5"/>
    <protectedRange sqref="B22:B23 D22:D23" name="Rango1_6"/>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C23" name="Rango1_16"/>
    <protectedRange sqref="C24" name="Rango1_18"/>
    <protectedRange sqref="C25" name="Rango1_19"/>
    <protectedRange sqref="C26" name="Rango1_20"/>
    <protectedRange sqref="D27:E27" name="Rango1_21"/>
    <protectedRange sqref="D28:E28" name="Rango1_22"/>
    <protectedRange sqref="E29:F29" name="Rango1_23"/>
    <protectedRange sqref="E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E42:F45 D46:F65 E66:F66" name="Rango1_35"/>
    <protectedRange sqref="D42" name="Rango1_36"/>
    <protectedRange sqref="D43" name="Rango1_37"/>
    <protectedRange sqref="D44" name="Rango1_38"/>
    <protectedRange sqref="D45" name="Rango1_39"/>
    <protectedRange sqref="D29" name="Rango1_23_1"/>
    <protectedRange sqref="D30" name="Rango1_24_1"/>
    <protectedRange sqref="D66" name="Rango1_35_10"/>
  </protectedRanges>
  <mergeCells count="4">
    <mergeCell ref="A8:E8"/>
    <mergeCell ref="A9:E9"/>
    <mergeCell ref="A10:E10"/>
    <mergeCell ref="B13:E13"/>
  </mergeCells>
  <printOptions/>
  <pageMargins left="0.8661417322834646" right="0.5905511811023623" top="0.7480314960629921" bottom="0.7480314960629921" header="0.31496062992125984" footer="0.31496062992125984"/>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8:E134"/>
  <sheetViews>
    <sheetView zoomScalePageLayoutView="0" workbookViewId="0" topLeftCell="A10">
      <pane ySplit="6" topLeftCell="A70" activePane="bottomLeft" state="frozen"/>
      <selection pane="topLeft" activeCell="A10" sqref="A10"/>
      <selection pane="bottomLeft" activeCell="D71" sqref="D7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115</v>
      </c>
      <c r="B13" s="277"/>
      <c r="C13" s="277"/>
      <c r="D13" s="277"/>
    </row>
    <row r="14" ht="12.75">
      <c r="A14" s="12"/>
    </row>
    <row r="15" spans="1:4" ht="25.5">
      <c r="A15" s="6" t="s">
        <v>15</v>
      </c>
      <c r="B15" s="6" t="s">
        <v>16</v>
      </c>
      <c r="C15" s="6" t="s">
        <v>17</v>
      </c>
      <c r="D15" s="31" t="s">
        <v>18</v>
      </c>
    </row>
    <row r="16" spans="1:4" ht="12.75">
      <c r="A16" s="52">
        <v>1</v>
      </c>
      <c r="B16" s="66" t="s">
        <v>1345</v>
      </c>
      <c r="C16" s="60" t="s">
        <v>1338</v>
      </c>
      <c r="D16" s="66" t="s">
        <v>1339</v>
      </c>
    </row>
    <row r="17" spans="1:4" ht="12.75">
      <c r="A17" s="52">
        <v>2</v>
      </c>
      <c r="B17" s="66" t="s">
        <v>1340</v>
      </c>
      <c r="C17" s="60" t="s">
        <v>1341</v>
      </c>
      <c r="D17" s="66" t="s">
        <v>1342</v>
      </c>
    </row>
    <row r="18" spans="1:4" ht="12.75">
      <c r="A18" s="52">
        <v>3</v>
      </c>
      <c r="B18" s="66" t="s">
        <v>1340</v>
      </c>
      <c r="C18" s="66" t="s">
        <v>1343</v>
      </c>
      <c r="D18" s="66" t="s">
        <v>1344</v>
      </c>
    </row>
    <row r="19" spans="1:4" ht="12.75">
      <c r="A19" s="52">
        <v>4</v>
      </c>
      <c r="B19" s="67" t="s">
        <v>1348</v>
      </c>
      <c r="C19" s="67" t="s">
        <v>1346</v>
      </c>
      <c r="D19" s="67" t="s">
        <v>1347</v>
      </c>
    </row>
    <row r="20" spans="1:4" ht="12.75">
      <c r="A20" s="52">
        <v>5</v>
      </c>
      <c r="B20" s="67" t="s">
        <v>1348</v>
      </c>
      <c r="C20" s="60" t="s">
        <v>1349</v>
      </c>
      <c r="D20" s="68" t="s">
        <v>3302</v>
      </c>
    </row>
    <row r="21" spans="1:4" ht="12.75">
      <c r="A21" s="52">
        <v>6</v>
      </c>
      <c r="B21" s="66" t="s">
        <v>1340</v>
      </c>
      <c r="C21" s="60" t="s">
        <v>1350</v>
      </c>
      <c r="D21" s="66" t="s">
        <v>1351</v>
      </c>
    </row>
    <row r="22" spans="1:4" ht="12.75">
      <c r="A22" s="52">
        <v>7</v>
      </c>
      <c r="B22" s="66" t="s">
        <v>1340</v>
      </c>
      <c r="C22" s="63" t="s">
        <v>1356</v>
      </c>
      <c r="D22" s="66" t="s">
        <v>1357</v>
      </c>
    </row>
    <row r="23" spans="1:4" ht="12.75">
      <c r="A23" s="52">
        <v>8</v>
      </c>
      <c r="B23" s="66" t="s">
        <v>1340</v>
      </c>
      <c r="C23" s="63" t="s">
        <v>1352</v>
      </c>
      <c r="D23" s="66" t="s">
        <v>1353</v>
      </c>
    </row>
    <row r="24" spans="1:4" ht="12.75">
      <c r="A24" s="52">
        <v>9</v>
      </c>
      <c r="B24" s="66" t="s">
        <v>1340</v>
      </c>
      <c r="C24" s="60" t="s">
        <v>1354</v>
      </c>
      <c r="D24" s="66" t="s">
        <v>1355</v>
      </c>
    </row>
    <row r="25" spans="1:4" ht="12.75">
      <c r="A25" s="52">
        <v>10</v>
      </c>
      <c r="B25" s="66" t="s">
        <v>1340</v>
      </c>
      <c r="C25" s="60" t="s">
        <v>1358</v>
      </c>
      <c r="D25" s="68" t="s">
        <v>1359</v>
      </c>
    </row>
    <row r="26" spans="1:4" ht="12.75">
      <c r="A26" s="52">
        <v>11</v>
      </c>
      <c r="B26" s="66" t="s">
        <v>1340</v>
      </c>
      <c r="C26" s="60" t="s">
        <v>955</v>
      </c>
      <c r="D26" s="68" t="s">
        <v>1360</v>
      </c>
    </row>
    <row r="27" spans="1:4" ht="12.75">
      <c r="A27" s="52">
        <v>12</v>
      </c>
      <c r="B27" s="66" t="s">
        <v>1363</v>
      </c>
      <c r="C27" s="54" t="s">
        <v>1361</v>
      </c>
      <c r="D27" s="68" t="s">
        <v>1362</v>
      </c>
    </row>
    <row r="28" spans="1:4" ht="12.75">
      <c r="A28" s="52">
        <v>13</v>
      </c>
      <c r="B28" s="54" t="s">
        <v>1364</v>
      </c>
      <c r="C28" s="54" t="s">
        <v>194</v>
      </c>
      <c r="D28" s="68" t="s">
        <v>3303</v>
      </c>
    </row>
    <row r="29" spans="1:4" ht="12.75">
      <c r="A29" s="52">
        <v>14</v>
      </c>
      <c r="B29" s="54" t="s">
        <v>1365</v>
      </c>
      <c r="C29" s="54" t="s">
        <v>194</v>
      </c>
      <c r="D29" s="68" t="s">
        <v>1366</v>
      </c>
    </row>
    <row r="30" spans="1:4" ht="12.75">
      <c r="A30" s="52">
        <v>15</v>
      </c>
      <c r="B30" s="54" t="s">
        <v>1365</v>
      </c>
      <c r="C30" s="54" t="s">
        <v>1367</v>
      </c>
      <c r="D30" s="68" t="s">
        <v>3304</v>
      </c>
    </row>
    <row r="31" spans="1:4" ht="12.75">
      <c r="A31" s="52">
        <v>16</v>
      </c>
      <c r="B31" s="54" t="s">
        <v>1365</v>
      </c>
      <c r="C31" s="54" t="s">
        <v>1367</v>
      </c>
      <c r="D31" s="68" t="s">
        <v>1368</v>
      </c>
    </row>
    <row r="32" spans="1:4" ht="12.75">
      <c r="A32" s="52">
        <v>17</v>
      </c>
      <c r="B32" s="54" t="s">
        <v>1365</v>
      </c>
      <c r="C32" s="54" t="s">
        <v>1369</v>
      </c>
      <c r="D32" s="68" t="s">
        <v>1370</v>
      </c>
    </row>
    <row r="33" spans="1:4" ht="12.75">
      <c r="A33" s="52">
        <v>18</v>
      </c>
      <c r="B33" s="54" t="s">
        <v>1371</v>
      </c>
      <c r="C33" s="54" t="s">
        <v>1372</v>
      </c>
      <c r="D33" s="68" t="s">
        <v>1373</v>
      </c>
    </row>
    <row r="34" spans="1:4" ht="12.75">
      <c r="A34" s="52">
        <v>19</v>
      </c>
      <c r="B34" s="54" t="s">
        <v>1364</v>
      </c>
      <c r="C34" s="54" t="s">
        <v>675</v>
      </c>
      <c r="D34" s="68" t="s">
        <v>1374</v>
      </c>
    </row>
    <row r="35" spans="1:4" ht="12.75">
      <c r="A35" s="52">
        <v>20</v>
      </c>
      <c r="B35" s="54" t="s">
        <v>1365</v>
      </c>
      <c r="C35" s="117" t="s">
        <v>3535</v>
      </c>
      <c r="D35" s="68" t="s">
        <v>1375</v>
      </c>
    </row>
    <row r="36" spans="1:4" ht="12.75">
      <c r="A36" s="52">
        <v>21</v>
      </c>
      <c r="B36" s="54" t="s">
        <v>1365</v>
      </c>
      <c r="C36" s="54" t="s">
        <v>1376</v>
      </c>
      <c r="D36" s="68" t="s">
        <v>1377</v>
      </c>
    </row>
    <row r="37" spans="1:4" ht="12.75">
      <c r="A37" s="52">
        <v>22</v>
      </c>
      <c r="B37" s="54" t="s">
        <v>1364</v>
      </c>
      <c r="C37" s="54" t="s">
        <v>1376</v>
      </c>
      <c r="D37" s="68" t="s">
        <v>1378</v>
      </c>
    </row>
    <row r="38" spans="1:4" ht="12.75">
      <c r="A38" s="52">
        <v>23</v>
      </c>
      <c r="B38" s="54" t="s">
        <v>1364</v>
      </c>
      <c r="C38" s="54" t="s">
        <v>1379</v>
      </c>
      <c r="D38" s="54" t="s">
        <v>3305</v>
      </c>
    </row>
    <row r="39" spans="1:4" ht="12.75">
      <c r="A39" s="52">
        <v>24</v>
      </c>
      <c r="B39" s="54" t="s">
        <v>1365</v>
      </c>
      <c r="C39" s="54" t="s">
        <v>1379</v>
      </c>
      <c r="D39" s="68" t="s">
        <v>1380</v>
      </c>
    </row>
    <row r="40" spans="1:4" ht="12.75">
      <c r="A40" s="52">
        <v>25</v>
      </c>
      <c r="B40" s="54" t="s">
        <v>1381</v>
      </c>
      <c r="C40" s="54" t="s">
        <v>1382</v>
      </c>
      <c r="D40" s="69" t="s">
        <v>3306</v>
      </c>
    </row>
    <row r="41" spans="1:4" ht="18">
      <c r="A41" s="52">
        <v>26</v>
      </c>
      <c r="B41" s="54" t="s">
        <v>1385</v>
      </c>
      <c r="C41" s="54" t="s">
        <v>1383</v>
      </c>
      <c r="D41" s="68" t="s">
        <v>1384</v>
      </c>
    </row>
    <row r="42" spans="1:4" ht="12.75">
      <c r="A42" s="52">
        <v>27</v>
      </c>
      <c r="B42" s="54" t="s">
        <v>1386</v>
      </c>
      <c r="C42" s="54" t="s">
        <v>1387</v>
      </c>
      <c r="D42" s="69" t="s">
        <v>1388</v>
      </c>
    </row>
    <row r="43" spans="1:4" ht="12.75">
      <c r="A43" s="52">
        <v>28</v>
      </c>
      <c r="B43" s="54" t="s">
        <v>1386</v>
      </c>
      <c r="C43" s="54" t="s">
        <v>1387</v>
      </c>
      <c r="D43" s="68" t="s">
        <v>1389</v>
      </c>
    </row>
    <row r="44" spans="1:4" ht="12.75">
      <c r="A44" s="52">
        <v>29</v>
      </c>
      <c r="B44" s="54" t="s">
        <v>1386</v>
      </c>
      <c r="C44" s="54" t="s">
        <v>1390</v>
      </c>
      <c r="D44" s="68" t="s">
        <v>1391</v>
      </c>
    </row>
    <row r="45" spans="1:4" ht="12.75">
      <c r="A45" s="52">
        <v>30</v>
      </c>
      <c r="B45" s="54" t="s">
        <v>1392</v>
      </c>
      <c r="C45" s="54" t="s">
        <v>1393</v>
      </c>
      <c r="D45" s="68" t="s">
        <v>1394</v>
      </c>
    </row>
    <row r="46" spans="1:4" ht="12.75">
      <c r="A46" s="52">
        <v>31</v>
      </c>
      <c r="B46" s="54" t="s">
        <v>1395</v>
      </c>
      <c r="C46" s="54" t="s">
        <v>1396</v>
      </c>
      <c r="D46" s="68" t="s">
        <v>1397</v>
      </c>
    </row>
    <row r="47" spans="1:4" ht="12.75">
      <c r="A47" s="52">
        <v>32</v>
      </c>
      <c r="B47" s="54" t="s">
        <v>1398</v>
      </c>
      <c r="C47" s="54" t="s">
        <v>1399</v>
      </c>
      <c r="D47" s="68" t="s">
        <v>1400</v>
      </c>
    </row>
    <row r="48" spans="1:4" ht="12.75">
      <c r="A48" s="52">
        <v>33</v>
      </c>
      <c r="B48" s="54" t="s">
        <v>1401</v>
      </c>
      <c r="C48" s="54" t="s">
        <v>1403</v>
      </c>
      <c r="D48" s="68" t="s">
        <v>1404</v>
      </c>
    </row>
    <row r="49" spans="1:4" ht="12.75">
      <c r="A49" s="52">
        <v>34</v>
      </c>
      <c r="B49" s="54" t="s">
        <v>1401</v>
      </c>
      <c r="C49" s="54" t="s">
        <v>674</v>
      </c>
      <c r="D49" s="68" t="s">
        <v>1402</v>
      </c>
    </row>
    <row r="50" spans="1:4" ht="12.75">
      <c r="A50" s="52">
        <v>35</v>
      </c>
      <c r="B50" s="54" t="s">
        <v>1405</v>
      </c>
      <c r="C50" s="54" t="s">
        <v>1406</v>
      </c>
      <c r="D50" s="68" t="s">
        <v>3875</v>
      </c>
    </row>
    <row r="51" spans="1:4" ht="12.75">
      <c r="A51" s="52">
        <v>36</v>
      </c>
      <c r="B51" s="54" t="s">
        <v>1405</v>
      </c>
      <c r="C51" s="54" t="s">
        <v>1407</v>
      </c>
      <c r="D51" s="68" t="s">
        <v>3307</v>
      </c>
    </row>
    <row r="52" spans="1:4" ht="12.75">
      <c r="A52" s="52">
        <v>37</v>
      </c>
      <c r="B52" s="54" t="s">
        <v>1408</v>
      </c>
      <c r="C52" s="54" t="s">
        <v>1410</v>
      </c>
      <c r="D52" s="54" t="s">
        <v>1409</v>
      </c>
    </row>
    <row r="53" spans="1:4" ht="12.75">
      <c r="A53" s="52">
        <v>38</v>
      </c>
      <c r="B53" s="54" t="s">
        <v>1408</v>
      </c>
      <c r="C53" s="54" t="s">
        <v>3884</v>
      </c>
      <c r="D53" s="54" t="s">
        <v>3871</v>
      </c>
    </row>
    <row r="54" spans="1:4" ht="12.75">
      <c r="A54" s="52">
        <v>39</v>
      </c>
      <c r="B54" s="54" t="s">
        <v>3293</v>
      </c>
      <c r="C54" s="54" t="s">
        <v>3294</v>
      </c>
      <c r="D54" s="68" t="s">
        <v>3295</v>
      </c>
    </row>
    <row r="55" spans="1:4" ht="12.75">
      <c r="A55" s="52">
        <v>40</v>
      </c>
      <c r="B55" s="54" t="s">
        <v>3293</v>
      </c>
      <c r="C55" s="54" t="s">
        <v>3296</v>
      </c>
      <c r="D55" s="68" t="s">
        <v>3297</v>
      </c>
    </row>
    <row r="56" spans="1:4" ht="12.75">
      <c r="A56" s="52">
        <v>41</v>
      </c>
      <c r="B56" s="54" t="s">
        <v>3293</v>
      </c>
      <c r="C56" s="54" t="s">
        <v>3298</v>
      </c>
      <c r="D56" s="68" t="s">
        <v>3299</v>
      </c>
    </row>
    <row r="57" spans="1:4" ht="12.75">
      <c r="A57" s="52">
        <v>42</v>
      </c>
      <c r="B57" s="54" t="s">
        <v>3293</v>
      </c>
      <c r="C57" s="54"/>
      <c r="D57" s="68"/>
    </row>
    <row r="58" spans="1:4" ht="12.75">
      <c r="A58" s="52">
        <v>43</v>
      </c>
      <c r="B58" s="54" t="s">
        <v>3314</v>
      </c>
      <c r="C58" s="54" t="s">
        <v>3315</v>
      </c>
      <c r="D58" s="68" t="s">
        <v>3316</v>
      </c>
    </row>
    <row r="59" spans="1:4" ht="12.75">
      <c r="A59" s="52">
        <v>44</v>
      </c>
      <c r="B59" s="54" t="s">
        <v>3293</v>
      </c>
      <c r="C59" s="54" t="s">
        <v>3300</v>
      </c>
      <c r="D59" s="68" t="s">
        <v>3301</v>
      </c>
    </row>
    <row r="60" spans="1:4" ht="12.75">
      <c r="A60" s="52">
        <v>45</v>
      </c>
      <c r="B60" s="54" t="s">
        <v>3293</v>
      </c>
      <c r="C60" s="54" t="s">
        <v>3318</v>
      </c>
      <c r="D60" s="68" t="s">
        <v>3317</v>
      </c>
    </row>
    <row r="61" spans="1:4" ht="12.75">
      <c r="A61" s="52">
        <v>46</v>
      </c>
      <c r="B61" s="54" t="s">
        <v>1411</v>
      </c>
      <c r="C61" s="54" t="s">
        <v>1412</v>
      </c>
      <c r="D61" s="68" t="s">
        <v>1413</v>
      </c>
    </row>
    <row r="62" spans="1:4" ht="12.75">
      <c r="A62" s="52">
        <v>47</v>
      </c>
      <c r="B62" s="54" t="s">
        <v>1411</v>
      </c>
      <c r="C62" s="54" t="s">
        <v>1415</v>
      </c>
      <c r="D62" s="68" t="s">
        <v>3308</v>
      </c>
    </row>
    <row r="63" spans="1:4" ht="12.75">
      <c r="A63" s="52">
        <v>48</v>
      </c>
      <c r="B63" s="54" t="s">
        <v>1411</v>
      </c>
      <c r="C63" s="54" t="s">
        <v>1414</v>
      </c>
      <c r="D63" s="68" t="s">
        <v>1416</v>
      </c>
    </row>
    <row r="64" spans="1:4" ht="12.75">
      <c r="A64" s="52">
        <v>49</v>
      </c>
      <c r="B64" s="54" t="s">
        <v>1411</v>
      </c>
      <c r="C64" s="54" t="s">
        <v>1417</v>
      </c>
      <c r="D64" s="68" t="s">
        <v>3309</v>
      </c>
    </row>
    <row r="65" spans="1:4" ht="12.75">
      <c r="A65" s="52">
        <v>50</v>
      </c>
      <c r="B65" s="54" t="s">
        <v>1418</v>
      </c>
      <c r="C65" s="54" t="s">
        <v>1419</v>
      </c>
      <c r="D65" s="68" t="s">
        <v>3310</v>
      </c>
    </row>
    <row r="66" spans="1:4" ht="18">
      <c r="A66" s="52">
        <v>51</v>
      </c>
      <c r="B66" s="54" t="s">
        <v>1420</v>
      </c>
      <c r="C66" s="54" t="s">
        <v>1421</v>
      </c>
      <c r="D66" s="68" t="s">
        <v>1422</v>
      </c>
    </row>
    <row r="67" spans="1:4" ht="18">
      <c r="A67" s="52">
        <v>52</v>
      </c>
      <c r="B67" s="54" t="s">
        <v>1423</v>
      </c>
      <c r="C67" s="54" t="s">
        <v>1421</v>
      </c>
      <c r="D67" s="68" t="s">
        <v>1424</v>
      </c>
    </row>
    <row r="68" spans="1:4" ht="18">
      <c r="A68" s="52">
        <v>53</v>
      </c>
      <c r="B68" s="54" t="s">
        <v>1426</v>
      </c>
      <c r="C68" s="54" t="s">
        <v>1421</v>
      </c>
      <c r="D68" s="68" t="s">
        <v>1425</v>
      </c>
    </row>
    <row r="69" spans="1:4" ht="18">
      <c r="A69" s="52">
        <v>54</v>
      </c>
      <c r="B69" s="54" t="s">
        <v>1420</v>
      </c>
      <c r="C69" s="54" t="s">
        <v>223</v>
      </c>
      <c r="D69" s="68" t="s">
        <v>1427</v>
      </c>
    </row>
    <row r="70" spans="1:4" ht="18">
      <c r="A70" s="52">
        <v>55</v>
      </c>
      <c r="B70" s="54" t="s">
        <v>1428</v>
      </c>
      <c r="C70" s="54" t="s">
        <v>1429</v>
      </c>
      <c r="D70" s="68" t="s">
        <v>3311</v>
      </c>
    </row>
    <row r="71" spans="1:4" ht="18">
      <c r="A71" s="52">
        <v>56</v>
      </c>
      <c r="B71" s="54" t="s">
        <v>1430</v>
      </c>
      <c r="C71" s="54" t="s">
        <v>1431</v>
      </c>
      <c r="D71" s="68" t="s">
        <v>3312</v>
      </c>
    </row>
    <row r="72" spans="1:4" ht="18">
      <c r="A72" s="52">
        <v>57</v>
      </c>
      <c r="B72" s="54" t="s">
        <v>1432</v>
      </c>
      <c r="C72" s="54" t="s">
        <v>3878</v>
      </c>
      <c r="D72" s="68" t="s">
        <v>3874</v>
      </c>
    </row>
    <row r="73" spans="1:4" ht="12.75">
      <c r="A73" s="52">
        <v>58</v>
      </c>
      <c r="B73" s="54" t="s">
        <v>1433</v>
      </c>
      <c r="C73" s="54" t="s">
        <v>1434</v>
      </c>
      <c r="D73" s="68" t="s">
        <v>1435</v>
      </c>
    </row>
    <row r="74" spans="1:4" ht="12.75">
      <c r="A74" s="52">
        <v>59</v>
      </c>
      <c r="B74" s="54" t="s">
        <v>1433</v>
      </c>
      <c r="C74" s="54" t="s">
        <v>1429</v>
      </c>
      <c r="D74" s="68" t="s">
        <v>1436</v>
      </c>
    </row>
    <row r="75" spans="1:4" ht="18">
      <c r="A75" s="52">
        <v>60</v>
      </c>
      <c r="B75" s="54" t="s">
        <v>1437</v>
      </c>
      <c r="C75" s="54" t="s">
        <v>1438</v>
      </c>
      <c r="D75" s="68" t="s">
        <v>1439</v>
      </c>
    </row>
    <row r="76" spans="1:4" ht="12.75">
      <c r="A76" s="52">
        <v>61</v>
      </c>
      <c r="B76" s="54" t="s">
        <v>1433</v>
      </c>
      <c r="C76" s="54" t="s">
        <v>366</v>
      </c>
      <c r="D76" s="68" t="s">
        <v>1440</v>
      </c>
    </row>
    <row r="77" spans="1:4" ht="18">
      <c r="A77" s="52">
        <v>62</v>
      </c>
      <c r="B77" s="54" t="s">
        <v>1441</v>
      </c>
      <c r="C77" s="54" t="s">
        <v>1442</v>
      </c>
      <c r="D77" s="68" t="s">
        <v>1443</v>
      </c>
    </row>
    <row r="78" spans="1:4" ht="18">
      <c r="A78" s="52">
        <v>63</v>
      </c>
      <c r="B78" s="54" t="s">
        <v>1437</v>
      </c>
      <c r="C78" s="54" t="s">
        <v>1444</v>
      </c>
      <c r="D78" s="68" t="s">
        <v>1445</v>
      </c>
    </row>
    <row r="79" spans="1:4" ht="18">
      <c r="A79" s="52">
        <v>64</v>
      </c>
      <c r="B79" s="54" t="s">
        <v>1446</v>
      </c>
      <c r="C79" s="54" t="s">
        <v>761</v>
      </c>
      <c r="D79" s="69" t="s">
        <v>1447</v>
      </c>
    </row>
    <row r="80" spans="1:4" ht="18">
      <c r="A80" s="52">
        <v>65</v>
      </c>
      <c r="B80" s="54" t="s">
        <v>1448</v>
      </c>
      <c r="C80" s="54" t="s">
        <v>202</v>
      </c>
      <c r="D80" s="68" t="s">
        <v>3313</v>
      </c>
    </row>
    <row r="81" spans="1:4" ht="18">
      <c r="A81" s="52">
        <v>66</v>
      </c>
      <c r="B81" s="54" t="s">
        <v>1449</v>
      </c>
      <c r="C81" s="54" t="s">
        <v>1450</v>
      </c>
      <c r="D81" s="68" t="s">
        <v>1451</v>
      </c>
    </row>
    <row r="82" spans="1:4" ht="18">
      <c r="A82" s="52">
        <v>67</v>
      </c>
      <c r="B82" s="54" t="s">
        <v>1452</v>
      </c>
      <c r="C82" s="54" t="s">
        <v>100</v>
      </c>
      <c r="D82" s="68" t="s">
        <v>1453</v>
      </c>
    </row>
    <row r="83" spans="1:4" ht="18">
      <c r="A83" s="52">
        <v>68</v>
      </c>
      <c r="B83" s="54" t="s">
        <v>1452</v>
      </c>
      <c r="C83" s="54" t="s">
        <v>1454</v>
      </c>
      <c r="D83" s="110" t="s">
        <v>1455</v>
      </c>
    </row>
    <row r="84" spans="1:4" ht="12.75">
      <c r="A84" s="52">
        <v>69</v>
      </c>
      <c r="B84" s="54" t="s">
        <v>1340</v>
      </c>
      <c r="C84" s="54" t="s">
        <v>745</v>
      </c>
      <c r="D84" s="110" t="s">
        <v>1456</v>
      </c>
    </row>
    <row r="85" spans="1:4" ht="18">
      <c r="A85" s="52">
        <v>70</v>
      </c>
      <c r="B85" s="54" t="s">
        <v>1348</v>
      </c>
      <c r="C85" s="54" t="s">
        <v>1457</v>
      </c>
      <c r="D85" s="54" t="s">
        <v>1458</v>
      </c>
    </row>
    <row r="88" spans="1:3" ht="12.75">
      <c r="A88" s="112" t="s">
        <v>3518</v>
      </c>
      <c r="B88" s="9"/>
      <c r="C88" s="3"/>
    </row>
    <row r="89" spans="1:3" ht="12.75">
      <c r="A89" s="4"/>
      <c r="B89" s="4"/>
      <c r="C89" s="3"/>
    </row>
    <row r="90" spans="1:3" ht="12.75">
      <c r="A90" s="112" t="s">
        <v>3522</v>
      </c>
      <c r="B90" s="9"/>
      <c r="C90" s="3"/>
    </row>
    <row r="91" spans="1:3" ht="12.75">
      <c r="A91" s="4"/>
      <c r="B91" s="4"/>
      <c r="C91" s="3"/>
    </row>
    <row r="92" spans="1:3" ht="12.75">
      <c r="A92" s="7" t="s">
        <v>13</v>
      </c>
      <c r="B92" s="4"/>
      <c r="C92" s="3"/>
    </row>
    <row r="130" spans="1:3" ht="12.75">
      <c r="A130" s="7" t="s">
        <v>3</v>
      </c>
      <c r="B130" s="9" t="s">
        <v>5</v>
      </c>
      <c r="C130" s="3"/>
    </row>
    <row r="131" spans="1:3" ht="12.75">
      <c r="A131" s="4"/>
      <c r="B131" s="4"/>
      <c r="C131" s="3"/>
    </row>
    <row r="132" spans="1:3" ht="12.75">
      <c r="A132" s="7" t="s">
        <v>4</v>
      </c>
      <c r="B132" s="9" t="s">
        <v>6</v>
      </c>
      <c r="C132" s="3"/>
    </row>
    <row r="133" spans="1:3" ht="12.75">
      <c r="A133" s="4"/>
      <c r="B133" s="4"/>
      <c r="C133" s="3"/>
    </row>
    <row r="134" spans="1:3" ht="12.75">
      <c r="A134" s="7" t="s">
        <v>13</v>
      </c>
      <c r="B134" s="4"/>
      <c r="C134" s="3"/>
    </row>
  </sheetData>
  <sheetProtection/>
  <protectedRanges>
    <protectedRange sqref="B17 D17" name="Rango1_1"/>
    <protectedRange sqref="B18 D18 B21:B27" name="Rango1_2"/>
    <protectedRange sqref="B19:D19 B20" name="Rango1_3"/>
    <protectedRange sqref="D20" name="Rango1_4"/>
    <protectedRange sqref="D21" name="Rango1_5"/>
    <protectedRange sqref="D22:D23" name="Rango1_6"/>
    <protectedRange sqref="D25" name="Rango1_9"/>
    <protectedRange sqref="D26" name="Rango1_10"/>
    <protectedRange sqref="C16" name="Rango1_12"/>
    <protectedRange sqref="C17" name="Rango1_13"/>
    <protectedRange sqref="C20" name="Rango1_14"/>
    <protectedRange sqref="C21" name="Rango1_15"/>
    <protectedRange sqref="C22:C23" name="Rango1_16"/>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E38:F38" name="Rango1_32"/>
    <protectedRange sqref="D39:F39" name="Rango1_33"/>
    <protectedRange sqref="D40:F40" name="Rango1_34"/>
    <protectedRange sqref="D41:F41 E42:F45 D46:F51 D60:F78 E52:F53 E54:F59" name="Rango1_35"/>
    <protectedRange sqref="D79:F79 D42" name="Rango1_36"/>
    <protectedRange sqref="D80:F80 D43" name="Rango1_37"/>
    <protectedRange sqref="D81:F81 D44" name="Rango1_38"/>
    <protectedRange sqref="D82:F82 D45" name="Rango1_39"/>
    <protectedRange sqref="D54:D59" name="Rango1_35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sheetPr>
    <tabColor theme="5" tint="-0.24997000396251678"/>
  </sheetPr>
  <dimension ref="A7:F157"/>
  <sheetViews>
    <sheetView zoomScalePageLayoutView="0" workbookViewId="0" topLeftCell="A72">
      <selection activeCell="D78" sqref="D7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7" ht="12.75">
      <c r="F7" s="1"/>
    </row>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114</v>
      </c>
      <c r="B13" s="277"/>
      <c r="C13" s="277"/>
      <c r="D13" s="277"/>
    </row>
    <row r="14" ht="12.75">
      <c r="A14" s="12"/>
    </row>
    <row r="15" spans="1:4" ht="25.5">
      <c r="A15" s="6" t="s">
        <v>15</v>
      </c>
      <c r="B15" s="6" t="s">
        <v>16</v>
      </c>
      <c r="C15" s="6" t="s">
        <v>17</v>
      </c>
      <c r="D15" s="31" t="s">
        <v>18</v>
      </c>
    </row>
    <row r="16" spans="1:4" ht="18">
      <c r="A16" s="24">
        <v>1</v>
      </c>
      <c r="B16" s="49" t="s">
        <v>1114</v>
      </c>
      <c r="C16" s="29" t="s">
        <v>3896</v>
      </c>
      <c r="D16" s="25" t="s">
        <v>1115</v>
      </c>
    </row>
    <row r="17" spans="1:4" ht="18">
      <c r="A17" s="24">
        <v>2</v>
      </c>
      <c r="B17" s="49" t="s">
        <v>1116</v>
      </c>
      <c r="C17" s="29" t="s">
        <v>1117</v>
      </c>
      <c r="D17" s="25" t="s">
        <v>1118</v>
      </c>
    </row>
    <row r="18" spans="1:4" ht="18">
      <c r="A18" s="24">
        <v>3</v>
      </c>
      <c r="B18" s="49" t="s">
        <v>1119</v>
      </c>
      <c r="C18" s="25" t="s">
        <v>205</v>
      </c>
      <c r="D18" s="25" t="s">
        <v>1120</v>
      </c>
    </row>
    <row r="19" spans="1:4" ht="12.75">
      <c r="A19" s="24">
        <v>4</v>
      </c>
      <c r="B19" s="50" t="s">
        <v>1121</v>
      </c>
      <c r="C19" s="26" t="s">
        <v>1122</v>
      </c>
      <c r="D19" s="26" t="s">
        <v>1123</v>
      </c>
    </row>
    <row r="20" spans="1:4" ht="18">
      <c r="A20" s="24">
        <v>5</v>
      </c>
      <c r="B20" s="51" t="s">
        <v>1124</v>
      </c>
      <c r="C20" s="29" t="s">
        <v>220</v>
      </c>
      <c r="D20" s="27" t="s">
        <v>1125</v>
      </c>
    </row>
    <row r="21" spans="1:4" ht="18">
      <c r="A21" s="24">
        <v>6</v>
      </c>
      <c r="B21" s="49" t="s">
        <v>1126</v>
      </c>
      <c r="C21" s="29" t="s">
        <v>220</v>
      </c>
      <c r="D21" s="25" t="s">
        <v>1127</v>
      </c>
    </row>
    <row r="22" spans="1:4" ht="12.75">
      <c r="A22" s="24">
        <v>7</v>
      </c>
      <c r="B22" s="49" t="s">
        <v>1128</v>
      </c>
      <c r="C22" s="29" t="s">
        <v>220</v>
      </c>
      <c r="D22" s="25" t="s">
        <v>1129</v>
      </c>
    </row>
    <row r="23" spans="1:4" ht="12.75">
      <c r="A23" s="24">
        <v>8</v>
      </c>
      <c r="B23" s="49" t="s">
        <v>1130</v>
      </c>
      <c r="C23" s="29" t="s">
        <v>223</v>
      </c>
      <c r="D23" s="26" t="s">
        <v>3319</v>
      </c>
    </row>
    <row r="24" spans="1:4" ht="18">
      <c r="A24" s="24">
        <v>9</v>
      </c>
      <c r="B24" s="51" t="s">
        <v>1131</v>
      </c>
      <c r="C24" s="29" t="s">
        <v>223</v>
      </c>
      <c r="D24" s="32" t="s">
        <v>3320</v>
      </c>
    </row>
    <row r="25" spans="1:4" ht="12.75">
      <c r="A25" s="24">
        <v>10</v>
      </c>
      <c r="B25" s="51" t="s">
        <v>1132</v>
      </c>
      <c r="C25" s="29" t="s">
        <v>220</v>
      </c>
      <c r="D25" s="27" t="s">
        <v>1133</v>
      </c>
    </row>
    <row r="26" spans="1:4" ht="18">
      <c r="A26" s="24">
        <v>11</v>
      </c>
      <c r="B26" s="51" t="s">
        <v>1134</v>
      </c>
      <c r="C26" s="29" t="s">
        <v>194</v>
      </c>
      <c r="D26" s="27" t="s">
        <v>1135</v>
      </c>
    </row>
    <row r="27" spans="1:4" ht="12.75">
      <c r="A27" s="24">
        <v>12</v>
      </c>
      <c r="B27" s="54" t="s">
        <v>1136</v>
      </c>
      <c r="C27" s="54" t="s">
        <v>1137</v>
      </c>
      <c r="D27" s="64" t="s">
        <v>1138</v>
      </c>
    </row>
    <row r="28" spans="1:4" ht="18">
      <c r="A28" s="24">
        <v>13</v>
      </c>
      <c r="B28" s="54" t="s">
        <v>1139</v>
      </c>
      <c r="C28" s="54" t="s">
        <v>1140</v>
      </c>
      <c r="D28" s="27" t="s">
        <v>1141</v>
      </c>
    </row>
    <row r="29" spans="1:4" ht="18">
      <c r="A29" s="24">
        <v>14</v>
      </c>
      <c r="B29" s="54" t="s">
        <v>1142</v>
      </c>
      <c r="C29" s="54" t="s">
        <v>1143</v>
      </c>
      <c r="D29" s="27" t="s">
        <v>1144</v>
      </c>
    </row>
    <row r="30" spans="1:4" ht="18">
      <c r="A30" s="24">
        <v>15</v>
      </c>
      <c r="B30" s="54" t="s">
        <v>1142</v>
      </c>
      <c r="C30" s="54" t="s">
        <v>1143</v>
      </c>
      <c r="D30" s="27" t="s">
        <v>1144</v>
      </c>
    </row>
    <row r="31" spans="1:4" ht="18">
      <c r="A31" s="24">
        <v>16</v>
      </c>
      <c r="B31" s="54" t="s">
        <v>1142</v>
      </c>
      <c r="C31" s="54" t="s">
        <v>1122</v>
      </c>
      <c r="D31" s="27" t="s">
        <v>1145</v>
      </c>
    </row>
    <row r="32" spans="1:4" ht="18">
      <c r="A32" s="24">
        <v>17</v>
      </c>
      <c r="B32" s="54" t="s">
        <v>1146</v>
      </c>
      <c r="C32" s="54" t="s">
        <v>202</v>
      </c>
      <c r="D32" s="27" t="s">
        <v>1147</v>
      </c>
    </row>
    <row r="33" spans="1:4" ht="18">
      <c r="A33" s="24">
        <v>18</v>
      </c>
      <c r="B33" s="54" t="s">
        <v>1148</v>
      </c>
      <c r="C33" s="54" t="s">
        <v>196</v>
      </c>
      <c r="D33" s="27" t="s">
        <v>1149</v>
      </c>
    </row>
    <row r="34" spans="1:4" ht="18">
      <c r="A34" s="24">
        <v>19</v>
      </c>
      <c r="B34" s="54" t="s">
        <v>1150</v>
      </c>
      <c r="C34" s="54" t="s">
        <v>1151</v>
      </c>
      <c r="D34" s="27" t="s">
        <v>1152</v>
      </c>
    </row>
    <row r="35" spans="1:4" ht="12.75">
      <c r="A35" s="24">
        <v>20</v>
      </c>
      <c r="B35" s="54" t="s">
        <v>1153</v>
      </c>
      <c r="C35" s="54" t="s">
        <v>755</v>
      </c>
      <c r="D35" s="27" t="s">
        <v>1154</v>
      </c>
    </row>
    <row r="36" spans="1:4" ht="12.75">
      <c r="A36" s="24">
        <v>21</v>
      </c>
      <c r="B36" s="54" t="s">
        <v>1155</v>
      </c>
      <c r="C36" s="54" t="s">
        <v>1156</v>
      </c>
      <c r="D36" s="27" t="s">
        <v>1157</v>
      </c>
    </row>
    <row r="37" spans="1:4" ht="18">
      <c r="A37" s="24">
        <v>22</v>
      </c>
      <c r="B37" s="54" t="s">
        <v>1158</v>
      </c>
      <c r="C37" s="54" t="s">
        <v>100</v>
      </c>
      <c r="D37" s="27" t="s">
        <v>1159</v>
      </c>
    </row>
    <row r="38" spans="1:4" ht="18">
      <c r="A38" s="24">
        <v>23</v>
      </c>
      <c r="B38" s="54" t="s">
        <v>1158</v>
      </c>
      <c r="C38" s="54" t="s">
        <v>100</v>
      </c>
      <c r="D38" s="27" t="s">
        <v>1160</v>
      </c>
    </row>
    <row r="39" spans="1:4" ht="27">
      <c r="A39" s="53" t="s">
        <v>3897</v>
      </c>
      <c r="B39" s="54" t="s">
        <v>1161</v>
      </c>
      <c r="C39" s="54" t="s">
        <v>1162</v>
      </c>
      <c r="D39" s="68" t="s">
        <v>1163</v>
      </c>
    </row>
    <row r="40" spans="1:4" ht="12.75">
      <c r="A40" s="24">
        <v>25</v>
      </c>
      <c r="B40" s="54" t="s">
        <v>1164</v>
      </c>
      <c r="C40" s="54" t="s">
        <v>1165</v>
      </c>
      <c r="D40" s="32" t="s">
        <v>1166</v>
      </c>
    </row>
    <row r="41" spans="1:4" ht="18">
      <c r="A41" s="24">
        <v>26</v>
      </c>
      <c r="B41" s="54" t="s">
        <v>1167</v>
      </c>
      <c r="C41" s="54" t="s">
        <v>196</v>
      </c>
      <c r="D41" s="27" t="s">
        <v>1168</v>
      </c>
    </row>
    <row r="42" spans="1:4" ht="18">
      <c r="A42" s="24">
        <v>27</v>
      </c>
      <c r="B42" s="54" t="s">
        <v>1169</v>
      </c>
      <c r="C42" s="54" t="s">
        <v>1170</v>
      </c>
      <c r="D42" s="32" t="s">
        <v>1171</v>
      </c>
    </row>
    <row r="43" spans="1:4" ht="12.75">
      <c r="A43" s="24">
        <v>28</v>
      </c>
      <c r="B43" s="54" t="s">
        <v>1172</v>
      </c>
      <c r="C43" s="54" t="s">
        <v>1173</v>
      </c>
      <c r="D43" s="27" t="s">
        <v>1174</v>
      </c>
    </row>
    <row r="44" spans="1:4" ht="18">
      <c r="A44" s="24">
        <v>29</v>
      </c>
      <c r="B44" s="54" t="s">
        <v>1175</v>
      </c>
      <c r="C44" s="54" t="s">
        <v>366</v>
      </c>
      <c r="D44" s="27" t="s">
        <v>1176</v>
      </c>
    </row>
    <row r="45" spans="1:4" ht="27">
      <c r="A45" s="24">
        <v>30</v>
      </c>
      <c r="B45" s="54" t="s">
        <v>1177</v>
      </c>
      <c r="C45" s="54" t="s">
        <v>232</v>
      </c>
      <c r="D45" s="27" t="s">
        <v>1178</v>
      </c>
    </row>
    <row r="46" spans="1:4" ht="27">
      <c r="A46" s="24">
        <v>31</v>
      </c>
      <c r="B46" s="54" t="s">
        <v>1177</v>
      </c>
      <c r="C46" s="54" t="s">
        <v>232</v>
      </c>
      <c r="D46" s="27" t="s">
        <v>1179</v>
      </c>
    </row>
    <row r="47" spans="1:4" ht="27">
      <c r="A47" s="24">
        <v>32</v>
      </c>
      <c r="B47" s="54" t="s">
        <v>1177</v>
      </c>
      <c r="C47" s="54" t="s">
        <v>232</v>
      </c>
      <c r="D47" s="27" t="s">
        <v>1180</v>
      </c>
    </row>
    <row r="48" spans="1:4" ht="18">
      <c r="A48" s="24">
        <v>33</v>
      </c>
      <c r="B48" s="54" t="s">
        <v>1181</v>
      </c>
      <c r="C48" s="54" t="s">
        <v>202</v>
      </c>
      <c r="D48" s="32" t="s">
        <v>3321</v>
      </c>
    </row>
    <row r="49" spans="1:4" ht="18">
      <c r="A49" s="24">
        <v>34</v>
      </c>
      <c r="B49" s="54" t="s">
        <v>1182</v>
      </c>
      <c r="C49" s="54" t="s">
        <v>1183</v>
      </c>
      <c r="D49" s="27" t="s">
        <v>1184</v>
      </c>
    </row>
    <row r="50" spans="1:4" ht="18">
      <c r="A50" s="24">
        <v>35</v>
      </c>
      <c r="B50" s="54" t="s">
        <v>1185</v>
      </c>
      <c r="C50" s="54" t="s">
        <v>1186</v>
      </c>
      <c r="D50" s="27" t="s">
        <v>1187</v>
      </c>
    </row>
    <row r="51" spans="1:4" ht="18">
      <c r="A51" s="24">
        <v>36</v>
      </c>
      <c r="B51" s="54" t="s">
        <v>1188</v>
      </c>
      <c r="C51" s="54" t="s">
        <v>1189</v>
      </c>
      <c r="D51" s="27" t="s">
        <v>1190</v>
      </c>
    </row>
    <row r="52" spans="1:4" ht="18">
      <c r="A52" s="24">
        <v>37</v>
      </c>
      <c r="B52" s="54" t="s">
        <v>1191</v>
      </c>
      <c r="C52" s="54" t="s">
        <v>207</v>
      </c>
      <c r="D52" s="27" t="s">
        <v>1192</v>
      </c>
    </row>
    <row r="53" spans="1:4" ht="18">
      <c r="A53" s="24">
        <v>38</v>
      </c>
      <c r="B53" s="54" t="s">
        <v>1188</v>
      </c>
      <c r="C53" s="54" t="s">
        <v>1193</v>
      </c>
      <c r="D53" s="27" t="s">
        <v>1194</v>
      </c>
    </row>
    <row r="54" spans="1:4" ht="12.75">
      <c r="A54" s="24">
        <v>39</v>
      </c>
      <c r="B54" s="54" t="s">
        <v>1195</v>
      </c>
      <c r="C54" s="54" t="s">
        <v>97</v>
      </c>
      <c r="D54" s="27" t="s">
        <v>1196</v>
      </c>
    </row>
    <row r="55" spans="1:4" ht="12.75">
      <c r="A55" s="24">
        <v>40</v>
      </c>
      <c r="B55" s="54" t="s">
        <v>1197</v>
      </c>
      <c r="C55" s="54" t="s">
        <v>1198</v>
      </c>
      <c r="D55" s="27" t="s">
        <v>1199</v>
      </c>
    </row>
    <row r="56" spans="1:4" ht="12.75">
      <c r="A56" s="24">
        <v>41</v>
      </c>
      <c r="B56" s="54" t="s">
        <v>1200</v>
      </c>
      <c r="C56" s="54" t="s">
        <v>1201</v>
      </c>
      <c r="D56" s="32" t="s">
        <v>3322</v>
      </c>
    </row>
    <row r="57" spans="1:4" ht="12.75">
      <c r="A57" s="24">
        <v>42</v>
      </c>
      <c r="B57" s="54" t="s">
        <v>1202</v>
      </c>
      <c r="C57" s="54" t="s">
        <v>214</v>
      </c>
      <c r="D57" s="32" t="s">
        <v>1203</v>
      </c>
    </row>
    <row r="58" spans="1:4" ht="12.75">
      <c r="A58" s="24">
        <v>43</v>
      </c>
      <c r="B58" s="54" t="s">
        <v>1204</v>
      </c>
      <c r="C58" s="54" t="s">
        <v>214</v>
      </c>
      <c r="D58" s="32" t="s">
        <v>3323</v>
      </c>
    </row>
    <row r="59" spans="1:4" ht="12.75">
      <c r="A59" s="24">
        <v>44</v>
      </c>
      <c r="B59" s="54" t="s">
        <v>1205</v>
      </c>
      <c r="C59" s="54" t="s">
        <v>1206</v>
      </c>
      <c r="D59" s="32" t="s">
        <v>1207</v>
      </c>
    </row>
    <row r="60" spans="1:4" ht="12.75">
      <c r="A60" s="24">
        <v>45</v>
      </c>
      <c r="B60" s="54" t="s">
        <v>1208</v>
      </c>
      <c r="C60" s="54" t="s">
        <v>1209</v>
      </c>
      <c r="D60" s="32" t="s">
        <v>3324</v>
      </c>
    </row>
    <row r="61" spans="1:4" ht="18">
      <c r="A61" s="24">
        <v>46</v>
      </c>
      <c r="B61" s="54" t="s">
        <v>1210</v>
      </c>
      <c r="C61" s="54" t="s">
        <v>1211</v>
      </c>
      <c r="D61" s="27" t="s">
        <v>1212</v>
      </c>
    </row>
    <row r="62" spans="1:4" ht="18">
      <c r="A62" s="24">
        <v>47</v>
      </c>
      <c r="B62" s="54" t="s">
        <v>1213</v>
      </c>
      <c r="C62" s="54" t="s">
        <v>910</v>
      </c>
      <c r="D62" s="27" t="s">
        <v>1214</v>
      </c>
    </row>
    <row r="63" spans="1:4" ht="12.75">
      <c r="A63" s="24">
        <v>48</v>
      </c>
      <c r="B63" s="54" t="s">
        <v>1215</v>
      </c>
      <c r="C63" s="54" t="s">
        <v>985</v>
      </c>
      <c r="D63" s="27" t="s">
        <v>1216</v>
      </c>
    </row>
    <row r="64" spans="1:4" ht="18">
      <c r="A64" s="24">
        <v>49</v>
      </c>
      <c r="B64" s="54" t="s">
        <v>1217</v>
      </c>
      <c r="C64" s="54" t="s">
        <v>1218</v>
      </c>
      <c r="D64" s="27" t="s">
        <v>1219</v>
      </c>
    </row>
    <row r="65" spans="1:4" ht="18">
      <c r="A65" s="24">
        <v>50</v>
      </c>
      <c r="B65" s="54" t="s">
        <v>1220</v>
      </c>
      <c r="C65" s="54" t="s">
        <v>207</v>
      </c>
      <c r="D65" s="27" t="s">
        <v>1221</v>
      </c>
    </row>
    <row r="66" spans="1:4" ht="18">
      <c r="A66" s="24">
        <v>51</v>
      </c>
      <c r="B66" s="54" t="s">
        <v>1222</v>
      </c>
      <c r="C66" s="54" t="s">
        <v>1223</v>
      </c>
      <c r="D66" s="27" t="s">
        <v>1224</v>
      </c>
    </row>
    <row r="67" spans="1:4" ht="18">
      <c r="A67" s="24">
        <v>52</v>
      </c>
      <c r="B67" s="54" t="s">
        <v>1225</v>
      </c>
      <c r="C67" s="54" t="s">
        <v>1226</v>
      </c>
      <c r="D67" s="27" t="s">
        <v>1227</v>
      </c>
    </row>
    <row r="68" spans="1:4" ht="18">
      <c r="A68" s="24">
        <v>53</v>
      </c>
      <c r="B68" s="54" t="s">
        <v>1228</v>
      </c>
      <c r="C68" s="54" t="s">
        <v>1229</v>
      </c>
      <c r="D68" s="27" t="s">
        <v>1230</v>
      </c>
    </row>
    <row r="69" spans="1:4" ht="18">
      <c r="A69" s="24">
        <v>54</v>
      </c>
      <c r="B69" s="54" t="s">
        <v>1231</v>
      </c>
      <c r="C69" s="54" t="s">
        <v>925</v>
      </c>
      <c r="D69" s="27" t="s">
        <v>1232</v>
      </c>
    </row>
    <row r="70" spans="1:4" ht="12.75">
      <c r="A70" s="24">
        <v>55</v>
      </c>
      <c r="B70" s="54" t="s">
        <v>1233</v>
      </c>
      <c r="C70" s="54" t="s">
        <v>1234</v>
      </c>
      <c r="D70" s="27" t="s">
        <v>1235</v>
      </c>
    </row>
    <row r="71" spans="1:4" ht="18">
      <c r="A71" s="24">
        <v>56</v>
      </c>
      <c r="B71" s="54" t="s">
        <v>1236</v>
      </c>
      <c r="C71" s="54" t="s">
        <v>1237</v>
      </c>
      <c r="D71" s="27" t="s">
        <v>1238</v>
      </c>
    </row>
    <row r="72" spans="1:4" ht="18">
      <c r="A72" s="24">
        <v>57</v>
      </c>
      <c r="B72" s="54" t="s">
        <v>1239</v>
      </c>
      <c r="C72" s="54" t="s">
        <v>1237</v>
      </c>
      <c r="D72" s="27" t="s">
        <v>1240</v>
      </c>
    </row>
    <row r="73" spans="1:4" ht="18">
      <c r="A73" s="24">
        <v>58</v>
      </c>
      <c r="B73" s="54" t="s">
        <v>1241</v>
      </c>
      <c r="C73" s="54" t="s">
        <v>1242</v>
      </c>
      <c r="D73" s="27" t="s">
        <v>1243</v>
      </c>
    </row>
    <row r="74" spans="1:4" ht="12.75">
      <c r="A74" s="24">
        <v>59</v>
      </c>
      <c r="B74" s="54" t="s">
        <v>1244</v>
      </c>
      <c r="C74" s="54" t="s">
        <v>1245</v>
      </c>
      <c r="D74" s="27" t="s">
        <v>1246</v>
      </c>
    </row>
    <row r="75" spans="1:4" ht="12.75">
      <c r="A75" s="24">
        <v>60</v>
      </c>
      <c r="B75" s="54" t="s">
        <v>1247</v>
      </c>
      <c r="C75" s="54" t="s">
        <v>1248</v>
      </c>
      <c r="D75" s="27" t="s">
        <v>1249</v>
      </c>
    </row>
    <row r="76" spans="1:4" ht="12.75">
      <c r="A76" s="24">
        <v>61</v>
      </c>
      <c r="B76" s="54" t="s">
        <v>1250</v>
      </c>
      <c r="C76" s="54" t="s">
        <v>1251</v>
      </c>
      <c r="D76" s="27" t="s">
        <v>1252</v>
      </c>
    </row>
    <row r="77" spans="1:4" ht="12.75">
      <c r="A77" s="24">
        <v>62</v>
      </c>
      <c r="B77" s="54" t="s">
        <v>1253</v>
      </c>
      <c r="C77" s="54" t="s">
        <v>214</v>
      </c>
      <c r="D77" s="27" t="s">
        <v>1254</v>
      </c>
    </row>
    <row r="78" spans="1:4" ht="12.75">
      <c r="A78" s="24">
        <v>63</v>
      </c>
      <c r="B78" s="54" t="s">
        <v>1255</v>
      </c>
      <c r="C78" s="54" t="s">
        <v>207</v>
      </c>
      <c r="D78" s="27" t="s">
        <v>1256</v>
      </c>
    </row>
    <row r="79" spans="1:4" ht="12.75">
      <c r="A79" s="24">
        <v>64</v>
      </c>
      <c r="B79" s="54" t="s">
        <v>1257</v>
      </c>
      <c r="C79" s="54" t="s">
        <v>214</v>
      </c>
      <c r="D79" s="32" t="s">
        <v>1258</v>
      </c>
    </row>
    <row r="80" spans="1:4" ht="18">
      <c r="A80" s="24">
        <v>65</v>
      </c>
      <c r="B80" s="54" t="s">
        <v>1259</v>
      </c>
      <c r="C80" s="54" t="s">
        <v>1260</v>
      </c>
      <c r="D80" s="27" t="s">
        <v>1261</v>
      </c>
    </row>
    <row r="81" spans="1:4" ht="18">
      <c r="A81" s="24">
        <v>66</v>
      </c>
      <c r="B81" s="54" t="s">
        <v>1262</v>
      </c>
      <c r="C81" s="54" t="s">
        <v>1263</v>
      </c>
      <c r="D81" s="27" t="s">
        <v>1264</v>
      </c>
    </row>
    <row r="82" spans="1:4" ht="12.75">
      <c r="A82" s="24">
        <v>67</v>
      </c>
      <c r="B82" s="54" t="s">
        <v>1265</v>
      </c>
      <c r="C82" s="54" t="s">
        <v>1266</v>
      </c>
      <c r="D82" s="27" t="s">
        <v>1267</v>
      </c>
    </row>
    <row r="83" spans="1:4" ht="18">
      <c r="A83" s="24">
        <v>68</v>
      </c>
      <c r="B83" s="54" t="s">
        <v>1268</v>
      </c>
      <c r="C83" s="54" t="s">
        <v>925</v>
      </c>
      <c r="D83" s="110" t="s">
        <v>1269</v>
      </c>
    </row>
    <row r="84" spans="1:4" ht="18">
      <c r="A84" s="24">
        <v>69</v>
      </c>
      <c r="B84" s="54" t="s">
        <v>1270</v>
      </c>
      <c r="C84" s="54" t="s">
        <v>1271</v>
      </c>
      <c r="D84" s="110" t="s">
        <v>1272</v>
      </c>
    </row>
    <row r="85" spans="1:4" ht="12.75">
      <c r="A85" s="24">
        <v>70</v>
      </c>
      <c r="B85" s="54" t="s">
        <v>1273</v>
      </c>
      <c r="C85" s="54" t="s">
        <v>1274</v>
      </c>
      <c r="D85" s="110" t="s">
        <v>1275</v>
      </c>
    </row>
    <row r="86" spans="1:4" ht="12.75">
      <c r="A86" s="24">
        <v>71</v>
      </c>
      <c r="B86" s="54" t="s">
        <v>1276</v>
      </c>
      <c r="C86" s="54" t="s">
        <v>1277</v>
      </c>
      <c r="D86" s="110" t="s">
        <v>1278</v>
      </c>
    </row>
    <row r="87" spans="1:4" ht="12.75">
      <c r="A87" s="24">
        <v>72</v>
      </c>
      <c r="B87" s="54" t="s">
        <v>1279</v>
      </c>
      <c r="C87" s="54" t="s">
        <v>1280</v>
      </c>
      <c r="D87" s="110" t="s">
        <v>1281</v>
      </c>
    </row>
    <row r="88" spans="1:4" ht="12.75">
      <c r="A88" s="24">
        <v>73</v>
      </c>
      <c r="B88" s="54" t="s">
        <v>1282</v>
      </c>
      <c r="C88" s="54" t="s">
        <v>1283</v>
      </c>
      <c r="D88" s="110" t="s">
        <v>1284</v>
      </c>
    </row>
    <row r="89" spans="1:4" ht="18">
      <c r="A89" s="24">
        <v>74</v>
      </c>
      <c r="B89" s="54" t="s">
        <v>1285</v>
      </c>
      <c r="C89" s="54" t="s">
        <v>3326</v>
      </c>
      <c r="D89" s="110" t="s">
        <v>1286</v>
      </c>
    </row>
    <row r="90" spans="1:4" ht="12.75">
      <c r="A90" s="24">
        <v>75</v>
      </c>
      <c r="B90" s="54" t="s">
        <v>1287</v>
      </c>
      <c r="C90" s="54" t="s">
        <v>1288</v>
      </c>
      <c r="D90" s="110" t="s">
        <v>1289</v>
      </c>
    </row>
    <row r="91" spans="1:4" ht="12.75">
      <c r="A91" s="24">
        <v>76</v>
      </c>
      <c r="B91" s="54" t="s">
        <v>1290</v>
      </c>
      <c r="C91" s="54" t="s">
        <v>1291</v>
      </c>
      <c r="D91" s="110" t="s">
        <v>1292</v>
      </c>
    </row>
    <row r="92" spans="1:4" ht="18">
      <c r="A92" s="24">
        <v>77</v>
      </c>
      <c r="B92" s="54" t="s">
        <v>1293</v>
      </c>
      <c r="C92" s="54" t="s">
        <v>1294</v>
      </c>
      <c r="D92" s="110" t="s">
        <v>1295</v>
      </c>
    </row>
    <row r="93" spans="1:4" ht="12.75">
      <c r="A93" s="24">
        <v>78</v>
      </c>
      <c r="B93" s="54" t="s">
        <v>1296</v>
      </c>
      <c r="C93" s="54" t="s">
        <v>214</v>
      </c>
      <c r="D93" s="110" t="s">
        <v>1297</v>
      </c>
    </row>
    <row r="94" spans="1:4" ht="12.75">
      <c r="A94" s="24">
        <v>79</v>
      </c>
      <c r="B94" s="54" t="s">
        <v>1298</v>
      </c>
      <c r="C94" s="54" t="s">
        <v>1299</v>
      </c>
      <c r="D94" s="110" t="s">
        <v>1300</v>
      </c>
    </row>
    <row r="95" spans="1:4" ht="18">
      <c r="A95" s="24">
        <v>80</v>
      </c>
      <c r="B95" s="54" t="s">
        <v>1301</v>
      </c>
      <c r="C95" s="54" t="s">
        <v>985</v>
      </c>
      <c r="D95" s="110" t="s">
        <v>1302</v>
      </c>
    </row>
    <row r="96" spans="1:4" ht="12.75">
      <c r="A96" s="24">
        <v>81</v>
      </c>
      <c r="B96" s="54" t="s">
        <v>1303</v>
      </c>
      <c r="C96" s="54" t="s">
        <v>214</v>
      </c>
      <c r="D96" s="110" t="s">
        <v>1304</v>
      </c>
    </row>
    <row r="97" spans="1:4" ht="18">
      <c r="A97" s="24">
        <v>82</v>
      </c>
      <c r="B97" s="54" t="s">
        <v>1305</v>
      </c>
      <c r="C97" s="54" t="s">
        <v>1306</v>
      </c>
      <c r="D97" s="110" t="s">
        <v>1307</v>
      </c>
    </row>
    <row r="98" spans="1:4" ht="18">
      <c r="A98" s="24">
        <v>83</v>
      </c>
      <c r="B98" s="54" t="s">
        <v>1308</v>
      </c>
      <c r="C98" s="54" t="s">
        <v>1309</v>
      </c>
      <c r="D98" s="110" t="s">
        <v>1310</v>
      </c>
    </row>
    <row r="99" spans="1:4" ht="12.75">
      <c r="A99" s="24">
        <v>84</v>
      </c>
      <c r="B99" s="54" t="s">
        <v>1311</v>
      </c>
      <c r="C99" s="54" t="s">
        <v>214</v>
      </c>
      <c r="D99" s="111" t="s">
        <v>3325</v>
      </c>
    </row>
    <row r="100" spans="1:4" ht="12.75">
      <c r="A100" s="24">
        <v>85</v>
      </c>
      <c r="B100" s="54" t="s">
        <v>1312</v>
      </c>
      <c r="C100" s="54" t="s">
        <v>214</v>
      </c>
      <c r="D100" s="110" t="s">
        <v>1313</v>
      </c>
    </row>
    <row r="101" spans="1:4" ht="18">
      <c r="A101" s="24">
        <v>86</v>
      </c>
      <c r="B101" s="54" t="s">
        <v>1314</v>
      </c>
      <c r="C101" s="54" t="s">
        <v>1315</v>
      </c>
      <c r="D101" s="110" t="s">
        <v>1316</v>
      </c>
    </row>
    <row r="102" spans="1:4" ht="12.75">
      <c r="A102" s="24">
        <v>87</v>
      </c>
      <c r="B102" s="54" t="s">
        <v>1317</v>
      </c>
      <c r="C102" s="54" t="s">
        <v>1318</v>
      </c>
      <c r="D102" s="110" t="s">
        <v>1319</v>
      </c>
    </row>
    <row r="103" spans="1:4" ht="18">
      <c r="A103" s="24">
        <v>88</v>
      </c>
      <c r="B103" s="54" t="s">
        <v>1320</v>
      </c>
      <c r="C103" s="54" t="s">
        <v>1321</v>
      </c>
      <c r="D103" s="110" t="s">
        <v>1322</v>
      </c>
    </row>
    <row r="104" spans="1:4" ht="18">
      <c r="A104" s="24">
        <v>89</v>
      </c>
      <c r="B104" s="54" t="s">
        <v>1323</v>
      </c>
      <c r="C104" s="54" t="s">
        <v>1324</v>
      </c>
      <c r="D104" s="110" t="s">
        <v>1325</v>
      </c>
    </row>
    <row r="105" spans="1:4" ht="12.75">
      <c r="A105" s="24">
        <v>90</v>
      </c>
      <c r="B105" s="54" t="s">
        <v>1326</v>
      </c>
      <c r="C105" s="54" t="s">
        <v>1327</v>
      </c>
      <c r="D105" s="110" t="s">
        <v>1328</v>
      </c>
    </row>
    <row r="106" spans="1:4" ht="12.75">
      <c r="A106" s="24">
        <v>91</v>
      </c>
      <c r="B106" s="54" t="s">
        <v>1329</v>
      </c>
      <c r="C106" s="54" t="s">
        <v>1330</v>
      </c>
      <c r="D106" s="110" t="s">
        <v>1331</v>
      </c>
    </row>
    <row r="107" spans="1:4" ht="18">
      <c r="A107" s="24">
        <v>92</v>
      </c>
      <c r="B107" s="54" t="s">
        <v>1332</v>
      </c>
      <c r="C107" s="54" t="s">
        <v>1333</v>
      </c>
      <c r="D107" s="110" t="s">
        <v>1334</v>
      </c>
    </row>
    <row r="108" spans="1:4" ht="12.75">
      <c r="A108" s="24">
        <v>93</v>
      </c>
      <c r="B108" s="54" t="s">
        <v>1335</v>
      </c>
      <c r="C108" s="54" t="s">
        <v>1336</v>
      </c>
      <c r="D108" s="54" t="s">
        <v>1337</v>
      </c>
    </row>
    <row r="111" spans="1:3" ht="12.75">
      <c r="A111" s="112" t="s">
        <v>3867</v>
      </c>
      <c r="B111" s="9"/>
      <c r="C111" s="3"/>
    </row>
    <row r="112" spans="1:3" ht="12.75">
      <c r="A112" s="4"/>
      <c r="B112" s="4"/>
      <c r="C112" s="3"/>
    </row>
    <row r="113" spans="1:3" ht="12.75">
      <c r="A113" s="112" t="s">
        <v>3868</v>
      </c>
      <c r="B113" s="9"/>
      <c r="C113" s="3"/>
    </row>
    <row r="114" spans="1:3" ht="12.75">
      <c r="A114" s="4"/>
      <c r="B114" s="4"/>
      <c r="C114" s="3"/>
    </row>
    <row r="115" spans="1:3" ht="12.75">
      <c r="A115" s="112" t="s">
        <v>3521</v>
      </c>
      <c r="B115" s="4"/>
      <c r="C115" s="3"/>
    </row>
    <row r="116" ht="12.75">
      <c r="D116" s="1"/>
    </row>
    <row r="153" spans="1:3" ht="12.75">
      <c r="A153" s="7" t="s">
        <v>3</v>
      </c>
      <c r="B153" s="9" t="s">
        <v>5</v>
      </c>
      <c r="C153" s="3"/>
    </row>
    <row r="154" spans="1:3" ht="12.75">
      <c r="A154" s="4"/>
      <c r="B154" s="4"/>
      <c r="C154" s="3"/>
    </row>
    <row r="155" spans="1:3" ht="12.75">
      <c r="A155" s="7" t="s">
        <v>4</v>
      </c>
      <c r="B155" s="9" t="s">
        <v>6</v>
      </c>
      <c r="C155" s="3"/>
    </row>
    <row r="156" spans="1:3" ht="12.75">
      <c r="A156" s="4"/>
      <c r="B156" s="4"/>
      <c r="C156" s="3"/>
    </row>
    <row r="157" spans="1:3" ht="12.75">
      <c r="A157" s="7" t="s">
        <v>13</v>
      </c>
      <c r="B157" s="4"/>
      <c r="C157" s="3"/>
    </row>
  </sheetData>
  <sheetProtection/>
  <protectedRanges>
    <protectedRange sqref="B17" name="Rango1_1"/>
    <protectedRange sqref="B18" name="Rango1_2"/>
    <protectedRange sqref="B19:C19" name="Rango1_3"/>
    <protectedRange sqref="B20" name="Rango1_4"/>
    <protectedRange sqref="B21" name="Rango1_5"/>
    <protectedRange sqref="B22" name="Rango1_6"/>
    <protectedRange sqref="B23" name="Rango1_7"/>
    <protectedRange sqref="B24" name="Rango1_8"/>
    <protectedRange sqref="B25" name="Rango1_9"/>
    <protectedRange sqref="B26" name="Rango1_10"/>
    <protectedRange sqref="C16" name="Rango1_12"/>
    <protectedRange sqref="C17" name="Rango1_13"/>
    <protectedRange sqref="C20:C22" name="Rango1_14"/>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 name="Rango1_2_1"/>
    <protectedRange sqref="D19" name="Rango1_3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D30" name="Rango1_23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5905511811023623" top="0.7480314960629921" bottom="0.7480314960629921" header="0.31496062992125984" footer="0.31496062992125984"/>
  <pageSetup horizontalDpi="600" verticalDpi="600" orientation="landscape" paperSize="121" scale="95" r:id="rId2"/>
  <drawing r:id="rId1"/>
</worksheet>
</file>

<file path=xl/worksheets/sheet17.xml><?xml version="1.0" encoding="utf-8"?>
<worksheet xmlns="http://schemas.openxmlformats.org/spreadsheetml/2006/main" xmlns:r="http://schemas.openxmlformats.org/officeDocument/2006/relationships">
  <sheetPr>
    <tabColor theme="5" tint="-0.24997000396251678"/>
  </sheetPr>
  <dimension ref="A8:E175"/>
  <sheetViews>
    <sheetView zoomScalePageLayoutView="0" workbookViewId="0" topLeftCell="A10">
      <pane ySplit="6" topLeftCell="A97" activePane="bottomLeft" state="frozen"/>
      <selection pane="topLeft" activeCell="A10" sqref="A10"/>
      <selection pane="bottomLeft" activeCell="D109" sqref="D10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121</v>
      </c>
      <c r="B13" s="277"/>
      <c r="C13" s="277"/>
      <c r="D13" s="277"/>
    </row>
    <row r="14" ht="12.75">
      <c r="A14" s="12"/>
    </row>
    <row r="15" spans="1:4" ht="25.5">
      <c r="A15" s="6" t="s">
        <v>15</v>
      </c>
      <c r="B15" s="6" t="s">
        <v>16</v>
      </c>
      <c r="C15" s="6" t="s">
        <v>17</v>
      </c>
      <c r="D15" s="6" t="s">
        <v>18</v>
      </c>
    </row>
    <row r="16" spans="1:4" ht="18">
      <c r="A16" s="24">
        <v>1</v>
      </c>
      <c r="B16" s="49" t="s">
        <v>908</v>
      </c>
      <c r="C16" s="28" t="s">
        <v>196</v>
      </c>
      <c r="D16" s="25" t="s">
        <v>3327</v>
      </c>
    </row>
    <row r="17" spans="1:4" ht="18">
      <c r="A17" s="24">
        <v>2</v>
      </c>
      <c r="B17" s="49" t="s">
        <v>908</v>
      </c>
      <c r="C17" s="29" t="s">
        <v>195</v>
      </c>
      <c r="D17" s="25" t="s">
        <v>3328</v>
      </c>
    </row>
    <row r="18" spans="1:4" ht="18">
      <c r="A18" s="24">
        <v>3</v>
      </c>
      <c r="B18" s="49" t="s">
        <v>907</v>
      </c>
      <c r="C18" s="25" t="s">
        <v>193</v>
      </c>
      <c r="D18" s="25" t="s">
        <v>3329</v>
      </c>
    </row>
    <row r="19" spans="1:4" ht="18">
      <c r="A19" s="24">
        <v>4</v>
      </c>
      <c r="B19" s="49" t="s">
        <v>907</v>
      </c>
      <c r="C19" s="25" t="s">
        <v>193</v>
      </c>
      <c r="D19" s="25" t="s">
        <v>3329</v>
      </c>
    </row>
    <row r="20" spans="1:4" ht="18">
      <c r="A20" s="24">
        <v>5</v>
      </c>
      <c r="B20" s="51" t="s">
        <v>909</v>
      </c>
      <c r="C20" s="29" t="s">
        <v>910</v>
      </c>
      <c r="D20" s="27" t="s">
        <v>911</v>
      </c>
    </row>
    <row r="21" spans="1:4" ht="18">
      <c r="A21" s="24">
        <v>6</v>
      </c>
      <c r="B21" s="51" t="s">
        <v>909</v>
      </c>
      <c r="C21" s="29" t="s">
        <v>912</v>
      </c>
      <c r="D21" s="25" t="s">
        <v>913</v>
      </c>
    </row>
    <row r="22" spans="1:4" ht="18">
      <c r="A22" s="24">
        <v>7</v>
      </c>
      <c r="B22" s="49" t="s">
        <v>914</v>
      </c>
      <c r="C22" s="30" t="s">
        <v>915</v>
      </c>
      <c r="D22" s="25" t="s">
        <v>3330</v>
      </c>
    </row>
    <row r="23" spans="1:4" ht="18">
      <c r="A23" s="24">
        <v>8</v>
      </c>
      <c r="B23" s="49" t="s">
        <v>914</v>
      </c>
      <c r="C23" s="29" t="s">
        <v>916</v>
      </c>
      <c r="D23" s="25" t="s">
        <v>917</v>
      </c>
    </row>
    <row r="24" spans="1:4" ht="18">
      <c r="A24" s="24">
        <v>9</v>
      </c>
      <c r="B24" s="51" t="s">
        <v>918</v>
      </c>
      <c r="C24" s="29" t="s">
        <v>919</v>
      </c>
      <c r="D24" s="27" t="s">
        <v>920</v>
      </c>
    </row>
    <row r="25" spans="1:4" ht="18">
      <c r="A25" s="24">
        <v>10</v>
      </c>
      <c r="B25" s="49" t="s">
        <v>914</v>
      </c>
      <c r="C25" s="29" t="s">
        <v>921</v>
      </c>
      <c r="D25" s="27" t="s">
        <v>922</v>
      </c>
    </row>
    <row r="26" spans="1:4" ht="18">
      <c r="A26" s="24">
        <v>11</v>
      </c>
      <c r="B26" s="51" t="s">
        <v>918</v>
      </c>
      <c r="C26" s="29" t="s">
        <v>664</v>
      </c>
      <c r="D26" s="27" t="s">
        <v>923</v>
      </c>
    </row>
    <row r="27" spans="1:4" ht="18">
      <c r="A27" s="24">
        <v>12</v>
      </c>
      <c r="B27" s="54" t="s">
        <v>924</v>
      </c>
      <c r="C27" s="54" t="s">
        <v>925</v>
      </c>
      <c r="D27" s="64" t="s">
        <v>926</v>
      </c>
    </row>
    <row r="28" spans="1:4" ht="18">
      <c r="A28" s="24">
        <v>13</v>
      </c>
      <c r="B28" s="54" t="s">
        <v>924</v>
      </c>
      <c r="C28" s="54" t="s">
        <v>927</v>
      </c>
      <c r="D28" s="27" t="s">
        <v>928</v>
      </c>
    </row>
    <row r="29" spans="1:4" ht="18">
      <c r="A29" s="24">
        <v>14</v>
      </c>
      <c r="B29" s="54" t="s">
        <v>929</v>
      </c>
      <c r="C29" s="54" t="s">
        <v>930</v>
      </c>
      <c r="D29" s="27" t="s">
        <v>931</v>
      </c>
    </row>
    <row r="30" spans="1:4" ht="18">
      <c r="A30" s="24">
        <v>15</v>
      </c>
      <c r="B30" s="54" t="s">
        <v>929</v>
      </c>
      <c r="C30" s="54" t="s">
        <v>932</v>
      </c>
      <c r="D30" s="27" t="s">
        <v>933</v>
      </c>
    </row>
    <row r="31" spans="1:4" ht="18">
      <c r="A31" s="24">
        <v>16</v>
      </c>
      <c r="B31" s="54" t="s">
        <v>934</v>
      </c>
      <c r="C31" s="54" t="s">
        <v>935</v>
      </c>
      <c r="D31" s="27" t="s">
        <v>936</v>
      </c>
    </row>
    <row r="32" spans="1:4" ht="18">
      <c r="A32" s="24">
        <v>17</v>
      </c>
      <c r="B32" s="54" t="s">
        <v>934</v>
      </c>
      <c r="C32" s="54" t="s">
        <v>937</v>
      </c>
      <c r="D32" s="64" t="s">
        <v>938</v>
      </c>
    </row>
    <row r="33" spans="1:4" ht="18">
      <c r="A33" s="24">
        <v>18</v>
      </c>
      <c r="B33" s="54" t="s">
        <v>934</v>
      </c>
      <c r="C33" s="54" t="s">
        <v>939</v>
      </c>
      <c r="D33" s="64" t="s">
        <v>940</v>
      </c>
    </row>
    <row r="34" spans="1:4" ht="18">
      <c r="A34" s="24">
        <v>19</v>
      </c>
      <c r="B34" s="54" t="s">
        <v>934</v>
      </c>
      <c r="C34" s="54" t="s">
        <v>941</v>
      </c>
      <c r="D34" s="64" t="s">
        <v>3331</v>
      </c>
    </row>
    <row r="35" spans="1:4" ht="18">
      <c r="A35" s="24">
        <v>20</v>
      </c>
      <c r="B35" s="54" t="s">
        <v>942</v>
      </c>
      <c r="C35" s="54" t="s">
        <v>943</v>
      </c>
      <c r="D35" s="64" t="s">
        <v>944</v>
      </c>
    </row>
    <row r="36" spans="1:4" ht="18">
      <c r="A36" s="24">
        <v>21</v>
      </c>
      <c r="B36" s="54" t="s">
        <v>942</v>
      </c>
      <c r="C36" s="54" t="s">
        <v>943</v>
      </c>
      <c r="D36" s="64" t="s">
        <v>944</v>
      </c>
    </row>
    <row r="37" spans="1:4" ht="18">
      <c r="A37" s="24">
        <v>22</v>
      </c>
      <c r="B37" s="54" t="s">
        <v>945</v>
      </c>
      <c r="C37" s="54" t="s">
        <v>946</v>
      </c>
      <c r="D37" s="64" t="s">
        <v>947</v>
      </c>
    </row>
    <row r="38" spans="1:4" ht="18">
      <c r="A38" s="24">
        <v>23</v>
      </c>
      <c r="B38" s="54" t="s">
        <v>945</v>
      </c>
      <c r="C38" s="54" t="s">
        <v>948</v>
      </c>
      <c r="D38" s="64" t="s">
        <v>949</v>
      </c>
    </row>
    <row r="39" spans="1:4" ht="18">
      <c r="A39" s="24">
        <v>24</v>
      </c>
      <c r="B39" s="54" t="s">
        <v>945</v>
      </c>
      <c r="C39" s="54" t="s">
        <v>950</v>
      </c>
      <c r="D39" s="64" t="s">
        <v>951</v>
      </c>
    </row>
    <row r="40" spans="1:4" ht="18">
      <c r="A40" s="24">
        <v>25</v>
      </c>
      <c r="B40" s="54" t="s">
        <v>952</v>
      </c>
      <c r="C40" s="54" t="s">
        <v>953</v>
      </c>
      <c r="D40" s="65" t="s">
        <v>3332</v>
      </c>
    </row>
    <row r="41" spans="1:4" ht="18">
      <c r="A41" s="24">
        <v>26</v>
      </c>
      <c r="B41" s="54" t="s">
        <v>954</v>
      </c>
      <c r="C41" s="54" t="s">
        <v>955</v>
      </c>
      <c r="D41" s="64" t="s">
        <v>956</v>
      </c>
    </row>
    <row r="42" spans="1:4" ht="18">
      <c r="A42" s="24">
        <v>27</v>
      </c>
      <c r="B42" s="54" t="s">
        <v>954</v>
      </c>
      <c r="C42" s="54" t="s">
        <v>959</v>
      </c>
      <c r="D42" s="65" t="s">
        <v>960</v>
      </c>
    </row>
    <row r="43" spans="1:4" ht="18">
      <c r="A43" s="24">
        <v>28</v>
      </c>
      <c r="B43" s="54" t="s">
        <v>954</v>
      </c>
      <c r="C43" s="54" t="s">
        <v>957</v>
      </c>
      <c r="D43" s="65" t="s">
        <v>958</v>
      </c>
    </row>
    <row r="44" spans="1:4" ht="18">
      <c r="A44" s="24">
        <v>29</v>
      </c>
      <c r="B44" s="54" t="s">
        <v>961</v>
      </c>
      <c r="C44" s="54" t="s">
        <v>194</v>
      </c>
      <c r="D44" s="64" t="s">
        <v>962</v>
      </c>
    </row>
    <row r="45" spans="1:4" ht="18">
      <c r="A45" s="24">
        <v>30</v>
      </c>
      <c r="B45" s="54" t="s">
        <v>961</v>
      </c>
      <c r="C45" s="54" t="s">
        <v>963</v>
      </c>
      <c r="D45" s="64" t="s">
        <v>964</v>
      </c>
    </row>
    <row r="46" spans="1:4" ht="18">
      <c r="A46" s="24">
        <v>31</v>
      </c>
      <c r="B46" s="54" t="s">
        <v>965</v>
      </c>
      <c r="C46" s="54" t="s">
        <v>100</v>
      </c>
      <c r="D46" s="64" t="s">
        <v>3333</v>
      </c>
    </row>
    <row r="47" spans="1:4" ht="18">
      <c r="A47" s="24">
        <v>32</v>
      </c>
      <c r="B47" s="54" t="s">
        <v>968</v>
      </c>
      <c r="C47" s="54" t="s">
        <v>966</v>
      </c>
      <c r="D47" s="64" t="s">
        <v>967</v>
      </c>
    </row>
    <row r="48" spans="1:4" ht="18">
      <c r="A48" s="24">
        <v>33</v>
      </c>
      <c r="B48" s="54" t="s">
        <v>968</v>
      </c>
      <c r="C48" s="54" t="s">
        <v>969</v>
      </c>
      <c r="D48" s="64" t="s">
        <v>970</v>
      </c>
    </row>
    <row r="49" spans="1:4" ht="18">
      <c r="A49" s="24">
        <v>34</v>
      </c>
      <c r="B49" s="54" t="s">
        <v>971</v>
      </c>
      <c r="C49" s="54" t="s">
        <v>972</v>
      </c>
      <c r="D49" s="64" t="s">
        <v>3334</v>
      </c>
    </row>
    <row r="50" spans="1:4" ht="18">
      <c r="A50" s="24">
        <v>35</v>
      </c>
      <c r="B50" s="54" t="s">
        <v>971</v>
      </c>
      <c r="C50" s="54" t="s">
        <v>973</v>
      </c>
      <c r="D50" s="64" t="s">
        <v>974</v>
      </c>
    </row>
    <row r="51" spans="1:4" ht="18">
      <c r="A51" s="24">
        <v>36</v>
      </c>
      <c r="B51" s="54" t="s">
        <v>971</v>
      </c>
      <c r="C51" s="54" t="s">
        <v>975</v>
      </c>
      <c r="D51" s="64" t="s">
        <v>976</v>
      </c>
    </row>
    <row r="52" spans="1:4" ht="18">
      <c r="A52" s="24">
        <v>37</v>
      </c>
      <c r="B52" s="54" t="s">
        <v>971</v>
      </c>
      <c r="C52" s="54" t="s">
        <v>977</v>
      </c>
      <c r="D52" s="64" t="s">
        <v>978</v>
      </c>
    </row>
    <row r="53" spans="1:4" ht="18">
      <c r="A53" s="24">
        <v>38</v>
      </c>
      <c r="B53" s="54" t="s">
        <v>971</v>
      </c>
      <c r="C53" s="54" t="s">
        <v>979</v>
      </c>
      <c r="D53" s="64" t="s">
        <v>980</v>
      </c>
    </row>
    <row r="54" spans="1:4" ht="18">
      <c r="A54" s="24">
        <v>39</v>
      </c>
      <c r="B54" s="54" t="s">
        <v>971</v>
      </c>
      <c r="C54" s="54" t="s">
        <v>981</v>
      </c>
      <c r="D54" s="64" t="s">
        <v>982</v>
      </c>
    </row>
    <row r="55" spans="1:4" ht="18">
      <c r="A55" s="24">
        <v>40</v>
      </c>
      <c r="B55" s="54" t="s">
        <v>971</v>
      </c>
      <c r="C55" s="54" t="s">
        <v>983</v>
      </c>
      <c r="D55" s="64" t="s">
        <v>984</v>
      </c>
    </row>
    <row r="56" spans="1:4" ht="18">
      <c r="A56" s="24">
        <v>41</v>
      </c>
      <c r="B56" s="54" t="s">
        <v>971</v>
      </c>
      <c r="C56" s="54" t="s">
        <v>985</v>
      </c>
      <c r="D56" s="64" t="s">
        <v>986</v>
      </c>
    </row>
    <row r="57" spans="1:4" ht="18">
      <c r="A57" s="24">
        <v>42</v>
      </c>
      <c r="B57" s="54" t="s">
        <v>971</v>
      </c>
      <c r="C57" s="54" t="s">
        <v>195</v>
      </c>
      <c r="D57" s="64" t="s">
        <v>987</v>
      </c>
    </row>
    <row r="58" spans="1:4" ht="18">
      <c r="A58" s="24">
        <v>43</v>
      </c>
      <c r="B58" s="54" t="s">
        <v>968</v>
      </c>
      <c r="C58" s="54" t="s">
        <v>988</v>
      </c>
      <c r="D58" s="64" t="s">
        <v>989</v>
      </c>
    </row>
    <row r="59" spans="1:4" ht="18">
      <c r="A59" s="24">
        <v>44</v>
      </c>
      <c r="B59" s="54" t="s">
        <v>968</v>
      </c>
      <c r="C59" s="54" t="s">
        <v>220</v>
      </c>
      <c r="D59" s="64" t="s">
        <v>3335</v>
      </c>
    </row>
    <row r="60" spans="1:4" ht="18">
      <c r="A60" s="24">
        <v>45</v>
      </c>
      <c r="B60" s="54" t="s">
        <v>968</v>
      </c>
      <c r="C60" s="54" t="s">
        <v>990</v>
      </c>
      <c r="D60" s="64" t="s">
        <v>991</v>
      </c>
    </row>
    <row r="61" spans="1:4" ht="27">
      <c r="A61" s="24">
        <v>46</v>
      </c>
      <c r="B61" s="54" t="s">
        <v>992</v>
      </c>
      <c r="C61" s="54" t="s">
        <v>993</v>
      </c>
      <c r="D61" s="64" t="s">
        <v>994</v>
      </c>
    </row>
    <row r="62" spans="1:4" ht="27">
      <c r="A62" s="24">
        <v>47</v>
      </c>
      <c r="B62" s="54" t="s">
        <v>995</v>
      </c>
      <c r="C62" s="54" t="s">
        <v>996</v>
      </c>
      <c r="D62" s="64" t="s">
        <v>997</v>
      </c>
    </row>
    <row r="63" spans="1:4" ht="27">
      <c r="A63" s="24">
        <v>48</v>
      </c>
      <c r="B63" s="54" t="s">
        <v>995</v>
      </c>
      <c r="C63" s="54" t="s">
        <v>921</v>
      </c>
      <c r="D63" s="64" t="s">
        <v>998</v>
      </c>
    </row>
    <row r="64" spans="1:4" ht="27">
      <c r="A64" s="24">
        <v>49</v>
      </c>
      <c r="B64" s="54" t="s">
        <v>999</v>
      </c>
      <c r="C64" s="54" t="s">
        <v>1000</v>
      </c>
      <c r="D64" s="64" t="s">
        <v>3336</v>
      </c>
    </row>
    <row r="65" spans="1:4" ht="27">
      <c r="A65" s="24">
        <v>50</v>
      </c>
      <c r="B65" s="54" t="s">
        <v>999</v>
      </c>
      <c r="C65" s="54" t="s">
        <v>921</v>
      </c>
      <c r="D65" s="64" t="s">
        <v>3337</v>
      </c>
    </row>
    <row r="66" spans="1:4" ht="27">
      <c r="A66" s="24">
        <v>51</v>
      </c>
      <c r="B66" s="54" t="s">
        <v>1001</v>
      </c>
      <c r="C66" s="54" t="s">
        <v>1007</v>
      </c>
      <c r="D66" s="64" t="s">
        <v>1002</v>
      </c>
    </row>
    <row r="67" spans="1:4" ht="27">
      <c r="A67" s="24">
        <v>52</v>
      </c>
      <c r="B67" s="54" t="s">
        <v>995</v>
      </c>
      <c r="C67" s="54" t="s">
        <v>1003</v>
      </c>
      <c r="D67" s="64" t="s">
        <v>1004</v>
      </c>
    </row>
    <row r="68" spans="1:4" ht="27">
      <c r="A68" s="24">
        <v>53</v>
      </c>
      <c r="B68" s="54" t="s">
        <v>995</v>
      </c>
      <c r="C68" s="54" t="s">
        <v>1006</v>
      </c>
      <c r="D68" s="64" t="s">
        <v>1005</v>
      </c>
    </row>
    <row r="69" spans="1:4" ht="18">
      <c r="A69" s="24">
        <v>54</v>
      </c>
      <c r="B69" s="54" t="s">
        <v>1008</v>
      </c>
      <c r="C69" s="54" t="s">
        <v>1009</v>
      </c>
      <c r="D69" s="64" t="s">
        <v>1010</v>
      </c>
    </row>
    <row r="70" spans="1:4" ht="18">
      <c r="A70" s="24">
        <v>55</v>
      </c>
      <c r="B70" s="54" t="s">
        <v>1008</v>
      </c>
      <c r="C70" s="54" t="s">
        <v>1009</v>
      </c>
      <c r="D70" s="64" t="s">
        <v>1010</v>
      </c>
    </row>
    <row r="71" spans="1:4" ht="27">
      <c r="A71" s="24">
        <v>56</v>
      </c>
      <c r="B71" s="54" t="s">
        <v>1011</v>
      </c>
      <c r="C71" s="54" t="s">
        <v>202</v>
      </c>
      <c r="D71" s="64" t="s">
        <v>3338</v>
      </c>
    </row>
    <row r="72" spans="1:4" ht="27">
      <c r="A72" s="24">
        <v>57</v>
      </c>
      <c r="B72" s="54" t="s">
        <v>1013</v>
      </c>
      <c r="C72" s="54" t="s">
        <v>1014</v>
      </c>
      <c r="D72" s="64" t="s">
        <v>1015</v>
      </c>
    </row>
    <row r="73" spans="1:4" ht="27">
      <c r="A73" s="24">
        <v>58</v>
      </c>
      <c r="B73" s="54" t="s">
        <v>1016</v>
      </c>
      <c r="C73" s="54" t="s">
        <v>1017</v>
      </c>
      <c r="D73" s="64" t="s">
        <v>3339</v>
      </c>
    </row>
    <row r="74" spans="1:4" ht="27">
      <c r="A74" s="24">
        <v>59</v>
      </c>
      <c r="B74" s="54" t="s">
        <v>1016</v>
      </c>
      <c r="C74" s="54" t="s">
        <v>1018</v>
      </c>
      <c r="D74" s="64" t="s">
        <v>1019</v>
      </c>
    </row>
    <row r="75" spans="1:4" ht="27">
      <c r="A75" s="24">
        <v>60</v>
      </c>
      <c r="B75" s="54" t="s">
        <v>995</v>
      </c>
      <c r="C75" s="54" t="s">
        <v>1020</v>
      </c>
      <c r="D75" s="64" t="s">
        <v>1021</v>
      </c>
    </row>
    <row r="76" spans="1:4" ht="27">
      <c r="A76" s="24">
        <v>61</v>
      </c>
      <c r="B76" s="54" t="s">
        <v>1022</v>
      </c>
      <c r="C76" s="54" t="s">
        <v>921</v>
      </c>
      <c r="D76" s="64" t="s">
        <v>1023</v>
      </c>
    </row>
    <row r="77" spans="1:4" ht="27">
      <c r="A77" s="24">
        <v>62</v>
      </c>
      <c r="B77" s="54" t="s">
        <v>1024</v>
      </c>
      <c r="C77" s="54" t="s">
        <v>1025</v>
      </c>
      <c r="D77" s="64" t="s">
        <v>1026</v>
      </c>
    </row>
    <row r="78" spans="1:4" ht="27">
      <c r="A78" s="24">
        <v>63</v>
      </c>
      <c r="B78" s="54" t="s">
        <v>999</v>
      </c>
      <c r="C78" s="54" t="s">
        <v>1027</v>
      </c>
      <c r="D78" s="64" t="s">
        <v>1028</v>
      </c>
    </row>
    <row r="79" spans="1:4" ht="27">
      <c r="A79" s="24">
        <v>64</v>
      </c>
      <c r="B79" s="54" t="s">
        <v>999</v>
      </c>
      <c r="C79" s="54" t="s">
        <v>1029</v>
      </c>
      <c r="D79" s="64" t="s">
        <v>1028</v>
      </c>
    </row>
    <row r="80" spans="1:4" ht="27">
      <c r="A80" s="24">
        <v>65</v>
      </c>
      <c r="B80" s="54" t="s">
        <v>1030</v>
      </c>
      <c r="C80" s="54" t="s">
        <v>1033</v>
      </c>
      <c r="D80" s="64" t="s">
        <v>3340</v>
      </c>
    </row>
    <row r="81" spans="1:4" ht="27">
      <c r="A81" s="24">
        <v>66</v>
      </c>
      <c r="B81" s="54" t="s">
        <v>1030</v>
      </c>
      <c r="C81" s="54" t="s">
        <v>1031</v>
      </c>
      <c r="D81" s="64" t="s">
        <v>1032</v>
      </c>
    </row>
    <row r="82" spans="1:4" ht="18">
      <c r="A82" s="24">
        <v>67</v>
      </c>
      <c r="B82" s="54" t="s">
        <v>1034</v>
      </c>
      <c r="C82" s="54" t="s">
        <v>214</v>
      </c>
      <c r="D82" s="64" t="s">
        <v>1035</v>
      </c>
    </row>
    <row r="83" spans="1:4" ht="18">
      <c r="A83" s="24">
        <v>68</v>
      </c>
      <c r="B83" s="54" t="s">
        <v>1034</v>
      </c>
      <c r="C83" s="54" t="s">
        <v>214</v>
      </c>
      <c r="D83" s="54" t="s">
        <v>1036</v>
      </c>
    </row>
    <row r="84" spans="1:4" ht="27">
      <c r="A84" s="24">
        <v>69</v>
      </c>
      <c r="B84" s="54" t="s">
        <v>1040</v>
      </c>
      <c r="C84" s="54" t="s">
        <v>1037</v>
      </c>
      <c r="D84" s="54" t="s">
        <v>3528</v>
      </c>
    </row>
    <row r="85" spans="1:4" ht="27">
      <c r="A85" s="24">
        <v>70</v>
      </c>
      <c r="B85" s="54" t="s">
        <v>1040</v>
      </c>
      <c r="C85" s="54" t="s">
        <v>1038</v>
      </c>
      <c r="D85" s="54" t="s">
        <v>1039</v>
      </c>
    </row>
    <row r="86" spans="1:4" ht="27">
      <c r="A86" s="24">
        <v>71</v>
      </c>
      <c r="B86" s="54" t="s">
        <v>1040</v>
      </c>
      <c r="C86" s="54" t="s">
        <v>1041</v>
      </c>
      <c r="D86" s="54" t="s">
        <v>1042</v>
      </c>
    </row>
    <row r="87" spans="1:4" ht="27">
      <c r="A87" s="24">
        <v>72</v>
      </c>
      <c r="B87" s="54" t="s">
        <v>1040</v>
      </c>
      <c r="C87" s="54" t="s">
        <v>1043</v>
      </c>
      <c r="D87" s="54" t="s">
        <v>1044</v>
      </c>
    </row>
    <row r="88" spans="1:4" ht="27">
      <c r="A88" s="24">
        <v>73</v>
      </c>
      <c r="B88" s="54" t="s">
        <v>1045</v>
      </c>
      <c r="C88" s="54" t="s">
        <v>1046</v>
      </c>
      <c r="D88" s="54" t="s">
        <v>1047</v>
      </c>
    </row>
    <row r="89" spans="1:4" ht="27">
      <c r="A89" s="24">
        <v>74</v>
      </c>
      <c r="B89" s="54" t="s">
        <v>1045</v>
      </c>
      <c r="C89" s="54" t="s">
        <v>1046</v>
      </c>
      <c r="D89" s="54" t="s">
        <v>1047</v>
      </c>
    </row>
    <row r="90" spans="1:4" ht="18">
      <c r="A90" s="24">
        <v>75</v>
      </c>
      <c r="B90" s="54" t="s">
        <v>1048</v>
      </c>
      <c r="C90" s="54" t="s">
        <v>925</v>
      </c>
      <c r="D90" s="54" t="s">
        <v>1049</v>
      </c>
    </row>
    <row r="91" spans="1:4" ht="18">
      <c r="A91" s="24">
        <v>76</v>
      </c>
      <c r="B91" s="54" t="s">
        <v>1048</v>
      </c>
      <c r="C91" s="54" t="s">
        <v>1050</v>
      </c>
      <c r="D91" s="54" t="s">
        <v>1012</v>
      </c>
    </row>
    <row r="92" spans="1:4" ht="18">
      <c r="A92" s="24">
        <v>77</v>
      </c>
      <c r="B92" s="54" t="s">
        <v>1048</v>
      </c>
      <c r="C92" s="54" t="s">
        <v>220</v>
      </c>
      <c r="D92" s="54" t="s">
        <v>1051</v>
      </c>
    </row>
    <row r="93" spans="1:4" ht="18">
      <c r="A93" s="24">
        <v>78</v>
      </c>
      <c r="B93" s="54" t="s">
        <v>1048</v>
      </c>
      <c r="C93" s="54" t="s">
        <v>662</v>
      </c>
      <c r="D93" s="54" t="s">
        <v>1052</v>
      </c>
    </row>
    <row r="94" spans="1:4" ht="18">
      <c r="A94" s="24">
        <v>79</v>
      </c>
      <c r="B94" s="54" t="s">
        <v>1048</v>
      </c>
      <c r="C94" s="54" t="s">
        <v>1053</v>
      </c>
      <c r="D94" s="54" t="s">
        <v>1054</v>
      </c>
    </row>
    <row r="95" spans="1:4" ht="27">
      <c r="A95" s="24">
        <v>80</v>
      </c>
      <c r="B95" s="54" t="s">
        <v>1055</v>
      </c>
      <c r="C95" s="54" t="s">
        <v>1056</v>
      </c>
      <c r="D95" s="54" t="s">
        <v>1047</v>
      </c>
    </row>
    <row r="96" spans="1:4" ht="27">
      <c r="A96" s="24">
        <v>81</v>
      </c>
      <c r="B96" s="54" t="s">
        <v>1057</v>
      </c>
      <c r="C96" s="54" t="s">
        <v>1058</v>
      </c>
      <c r="D96" s="54" t="s">
        <v>1059</v>
      </c>
    </row>
    <row r="97" spans="1:4" ht="18">
      <c r="A97" s="24">
        <v>82</v>
      </c>
      <c r="B97" s="54" t="s">
        <v>1060</v>
      </c>
      <c r="C97" s="54" t="s">
        <v>214</v>
      </c>
      <c r="D97" s="54" t="s">
        <v>1061</v>
      </c>
    </row>
    <row r="98" spans="1:4" ht="27">
      <c r="A98" s="24">
        <v>83</v>
      </c>
      <c r="B98" s="54" t="s">
        <v>1062</v>
      </c>
      <c r="C98" s="54" t="s">
        <v>220</v>
      </c>
      <c r="D98" s="54" t="s">
        <v>1063</v>
      </c>
    </row>
    <row r="99" spans="1:4" ht="27">
      <c r="A99" s="24">
        <v>84</v>
      </c>
      <c r="B99" s="54" t="s">
        <v>1057</v>
      </c>
      <c r="C99" s="54" t="s">
        <v>1064</v>
      </c>
      <c r="D99" s="54" t="s">
        <v>1065</v>
      </c>
    </row>
    <row r="100" spans="1:4" ht="27">
      <c r="A100" s="24">
        <v>85</v>
      </c>
      <c r="B100" s="54" t="s">
        <v>1057</v>
      </c>
      <c r="C100" s="54" t="s">
        <v>1066</v>
      </c>
      <c r="D100" s="54" t="s">
        <v>1067</v>
      </c>
    </row>
    <row r="101" spans="1:4" ht="27">
      <c r="A101" s="24">
        <v>86</v>
      </c>
      <c r="B101" s="54" t="s">
        <v>1057</v>
      </c>
      <c r="C101" s="54" t="s">
        <v>1068</v>
      </c>
      <c r="D101" s="54" t="s">
        <v>3341</v>
      </c>
    </row>
    <row r="102" spans="1:4" ht="27">
      <c r="A102" s="24">
        <v>87</v>
      </c>
      <c r="B102" s="54" t="s">
        <v>1112</v>
      </c>
      <c r="C102" s="54" t="s">
        <v>1069</v>
      </c>
      <c r="D102" s="54" t="s">
        <v>3342</v>
      </c>
    </row>
    <row r="103" spans="1:4" ht="27">
      <c r="A103" s="24">
        <v>88</v>
      </c>
      <c r="B103" s="54" t="s">
        <v>1112</v>
      </c>
      <c r="C103" s="54" t="s">
        <v>1069</v>
      </c>
      <c r="D103" s="54" t="s">
        <v>3343</v>
      </c>
    </row>
    <row r="104" spans="1:4" ht="27">
      <c r="A104" s="24">
        <v>89</v>
      </c>
      <c r="B104" s="54" t="s">
        <v>1070</v>
      </c>
      <c r="C104" s="54" t="s">
        <v>1071</v>
      </c>
      <c r="D104" s="54" t="s">
        <v>1072</v>
      </c>
    </row>
    <row r="105" spans="1:4" ht="27">
      <c r="A105" s="24">
        <v>90</v>
      </c>
      <c r="B105" s="54" t="s">
        <v>1073</v>
      </c>
      <c r="C105" s="54" t="s">
        <v>1071</v>
      </c>
      <c r="D105" s="54" t="s">
        <v>1072</v>
      </c>
    </row>
    <row r="106" spans="1:4" ht="27">
      <c r="A106" s="24">
        <v>91</v>
      </c>
      <c r="B106" s="54" t="s">
        <v>1074</v>
      </c>
      <c r="C106" s="54" t="s">
        <v>1075</v>
      </c>
      <c r="D106" s="54" t="s">
        <v>1076</v>
      </c>
    </row>
    <row r="107" spans="1:4" ht="27">
      <c r="A107" s="24">
        <v>92</v>
      </c>
      <c r="B107" s="54" t="s">
        <v>1074</v>
      </c>
      <c r="C107" s="54" t="s">
        <v>1077</v>
      </c>
      <c r="D107" s="54" t="s">
        <v>3344</v>
      </c>
    </row>
    <row r="108" spans="1:4" ht="27">
      <c r="A108" s="24">
        <v>93</v>
      </c>
      <c r="B108" s="54" t="s">
        <v>1078</v>
      </c>
      <c r="C108" s="54" t="s">
        <v>207</v>
      </c>
      <c r="D108" s="54" t="s">
        <v>1079</v>
      </c>
    </row>
    <row r="109" spans="1:4" ht="27">
      <c r="A109" s="24">
        <v>94</v>
      </c>
      <c r="B109" s="54" t="s">
        <v>1078</v>
      </c>
      <c r="C109" s="54" t="s">
        <v>207</v>
      </c>
      <c r="D109" s="54" t="s">
        <v>1080</v>
      </c>
    </row>
    <row r="110" spans="1:4" ht="27">
      <c r="A110" s="24">
        <v>95</v>
      </c>
      <c r="B110" s="54" t="s">
        <v>1074</v>
      </c>
      <c r="C110" s="54" t="s">
        <v>1081</v>
      </c>
      <c r="D110" s="54" t="s">
        <v>1082</v>
      </c>
    </row>
    <row r="111" spans="1:4" ht="27">
      <c r="A111" s="24">
        <v>96</v>
      </c>
      <c r="B111" s="54" t="s">
        <v>1113</v>
      </c>
      <c r="C111" s="54" t="s">
        <v>1083</v>
      </c>
      <c r="D111" s="54" t="s">
        <v>1084</v>
      </c>
    </row>
    <row r="112" spans="1:4" ht="27">
      <c r="A112" s="24">
        <v>97</v>
      </c>
      <c r="B112" s="54" t="s">
        <v>1070</v>
      </c>
      <c r="C112" s="54" t="s">
        <v>1088</v>
      </c>
      <c r="D112" s="54" t="s">
        <v>1087</v>
      </c>
    </row>
    <row r="113" spans="1:4" ht="27">
      <c r="A113" s="24">
        <v>98</v>
      </c>
      <c r="B113" s="54" t="s">
        <v>1070</v>
      </c>
      <c r="C113" s="54" t="s">
        <v>1085</v>
      </c>
      <c r="D113" s="54" t="s">
        <v>1086</v>
      </c>
    </row>
    <row r="114" spans="1:4" ht="27">
      <c r="A114" s="24">
        <v>99</v>
      </c>
      <c r="B114" s="54" t="s">
        <v>1089</v>
      </c>
      <c r="C114" s="54" t="s">
        <v>220</v>
      </c>
      <c r="D114" s="54" t="s">
        <v>1090</v>
      </c>
    </row>
    <row r="115" spans="1:4" ht="27">
      <c r="A115" s="24">
        <v>100</v>
      </c>
      <c r="B115" s="54" t="s">
        <v>1089</v>
      </c>
      <c r="C115" s="54" t="s">
        <v>220</v>
      </c>
      <c r="D115" s="54" t="s">
        <v>1090</v>
      </c>
    </row>
    <row r="116" spans="1:4" ht="27">
      <c r="A116" s="24">
        <v>101</v>
      </c>
      <c r="B116" s="54" t="s">
        <v>1091</v>
      </c>
      <c r="C116" s="54" t="s">
        <v>1092</v>
      </c>
      <c r="D116" s="54" t="s">
        <v>1093</v>
      </c>
    </row>
    <row r="117" spans="1:4" ht="27">
      <c r="A117" s="24">
        <v>102</v>
      </c>
      <c r="B117" s="54" t="s">
        <v>1091</v>
      </c>
      <c r="C117" s="54" t="s">
        <v>1092</v>
      </c>
      <c r="D117" s="54" t="s">
        <v>1093</v>
      </c>
    </row>
    <row r="118" spans="1:4" ht="27">
      <c r="A118" s="24">
        <v>103</v>
      </c>
      <c r="B118" s="54" t="s">
        <v>1094</v>
      </c>
      <c r="C118" s="54" t="s">
        <v>207</v>
      </c>
      <c r="D118" s="54" t="s">
        <v>1095</v>
      </c>
    </row>
    <row r="119" spans="1:4" ht="27">
      <c r="A119" s="24">
        <v>104</v>
      </c>
      <c r="B119" s="54" t="s">
        <v>1073</v>
      </c>
      <c r="C119" s="54" t="s">
        <v>1096</v>
      </c>
      <c r="D119" s="54" t="s">
        <v>1097</v>
      </c>
    </row>
    <row r="120" spans="1:4" ht="27">
      <c r="A120" s="24">
        <v>105</v>
      </c>
      <c r="B120" s="54" t="s">
        <v>1074</v>
      </c>
      <c r="C120" s="54" t="s">
        <v>1100</v>
      </c>
      <c r="D120" s="54" t="s">
        <v>3345</v>
      </c>
    </row>
    <row r="121" spans="1:4" ht="27">
      <c r="A121" s="24">
        <v>106</v>
      </c>
      <c r="B121" s="54" t="s">
        <v>1074</v>
      </c>
      <c r="C121" s="54" t="s">
        <v>1098</v>
      </c>
      <c r="D121" s="54" t="s">
        <v>1099</v>
      </c>
    </row>
    <row r="122" spans="1:4" ht="27">
      <c r="A122" s="24">
        <v>107</v>
      </c>
      <c r="B122" s="54" t="s">
        <v>1074</v>
      </c>
      <c r="C122" s="54" t="s">
        <v>1101</v>
      </c>
      <c r="D122" s="54" t="s">
        <v>1102</v>
      </c>
    </row>
    <row r="123" spans="1:4" ht="18">
      <c r="A123" s="24">
        <v>108</v>
      </c>
      <c r="B123" s="54" t="s">
        <v>1103</v>
      </c>
      <c r="C123" s="54" t="s">
        <v>1104</v>
      </c>
      <c r="D123" s="54" t="s">
        <v>1105</v>
      </c>
    </row>
    <row r="124" spans="1:4" ht="18">
      <c r="A124" s="24">
        <v>109</v>
      </c>
      <c r="B124" s="54" t="s">
        <v>1103</v>
      </c>
      <c r="C124" s="54" t="s">
        <v>1104</v>
      </c>
      <c r="D124" s="54" t="s">
        <v>1105</v>
      </c>
    </row>
    <row r="125" spans="1:4" ht="27">
      <c r="A125" s="24">
        <v>110</v>
      </c>
      <c r="B125" s="54" t="s">
        <v>1106</v>
      </c>
      <c r="C125" s="54" t="s">
        <v>1107</v>
      </c>
      <c r="D125" s="54" t="s">
        <v>1108</v>
      </c>
    </row>
    <row r="126" spans="1:4" ht="18">
      <c r="A126" s="24">
        <v>111</v>
      </c>
      <c r="B126" s="54" t="s">
        <v>1109</v>
      </c>
      <c r="C126" s="54" t="s">
        <v>1110</v>
      </c>
      <c r="D126" s="54" t="s">
        <v>1111</v>
      </c>
    </row>
    <row r="129" spans="1:3" ht="12.75">
      <c r="A129" s="112"/>
      <c r="B129" s="9"/>
      <c r="C129" s="3"/>
    </row>
    <row r="130" spans="1:3" ht="12.75">
      <c r="A130" s="4"/>
      <c r="B130" s="4"/>
      <c r="C130" s="3"/>
    </row>
    <row r="131" spans="1:3" ht="12.75">
      <c r="A131" s="112"/>
      <c r="B131" s="9"/>
      <c r="C131" s="3"/>
    </row>
    <row r="132" spans="1:3" ht="12.75">
      <c r="A132" s="4"/>
      <c r="B132" s="4"/>
      <c r="C132" s="3"/>
    </row>
    <row r="133" spans="1:3" ht="12.75">
      <c r="A133" s="112"/>
      <c r="B133" s="4"/>
      <c r="C133" s="3"/>
    </row>
    <row r="171" spans="1:3" ht="12.75">
      <c r="A171" s="7" t="s">
        <v>3</v>
      </c>
      <c r="B171" s="9" t="s">
        <v>5</v>
      </c>
      <c r="C171" s="3"/>
    </row>
    <row r="172" spans="1:3" ht="12.75">
      <c r="A172" s="4"/>
      <c r="B172" s="4"/>
      <c r="C172" s="3"/>
    </row>
    <row r="173" spans="1:3" ht="12.75">
      <c r="A173" s="7" t="s">
        <v>4</v>
      </c>
      <c r="B173" s="9" t="s">
        <v>6</v>
      </c>
      <c r="C173" s="3"/>
    </row>
    <row r="174" spans="1:3" ht="12.75">
      <c r="A174" s="4"/>
      <c r="B174" s="4"/>
      <c r="C174" s="3"/>
    </row>
    <row r="175" spans="1:3" ht="12.75">
      <c r="A175" s="7" t="s">
        <v>13</v>
      </c>
      <c r="B175" s="4"/>
      <c r="C175" s="3"/>
    </row>
  </sheetData>
  <sheetProtection/>
  <protectedRanges>
    <protectedRange sqref="B18:B19" name="Rango1_2"/>
    <protectedRange sqref="B20:B21" name="Rango1_4"/>
    <protectedRange sqref="B22:B23 B25" name="Rango1_6"/>
    <protectedRange sqref="B24" name="Rango1_8"/>
    <protectedRange sqref="B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D19" name="Rango1_2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D36" name="Rango1_29_1"/>
    <protectedRange sqref="D37" name="Rango1_31_1"/>
    <protectedRange sqref="D38" name="Rango1_32_1"/>
    <protectedRange sqref="D39" name="Rango1_33_1"/>
    <protectedRange sqref="D40" name="Rango1_34_1"/>
    <protectedRange sqref="D41 D46:D79" name="Rango1_35_1"/>
    <protectedRange sqref="D42:D43" name="Rango1_36_1"/>
    <protectedRange sqref="D80:D81" name="Rango1_37_1"/>
    <protectedRange sqref="D44" name="Rango1_38_1"/>
    <protectedRange sqref="D82 D45" name="Rango1_39_1"/>
  </protectedRanges>
  <mergeCells count="4">
    <mergeCell ref="A8:E8"/>
    <mergeCell ref="A9:E9"/>
    <mergeCell ref="A10:E10"/>
    <mergeCell ref="A13:D13"/>
  </mergeCells>
  <printOptions/>
  <pageMargins left="0.3937007874015748" right="0.1968503937007874" top="0.7480314960629921" bottom="0.7480314960629921" header="0.31496062992125984" footer="0.31496062992125984"/>
  <pageSetup horizontalDpi="600" verticalDpi="600" orientation="landscape" paperSize="121" scale="95" r:id="rId2"/>
  <drawing r:id="rId1"/>
</worksheet>
</file>

<file path=xl/worksheets/sheet18.xml><?xml version="1.0" encoding="utf-8"?>
<worksheet xmlns="http://schemas.openxmlformats.org/spreadsheetml/2006/main" xmlns:r="http://schemas.openxmlformats.org/officeDocument/2006/relationships">
  <sheetPr>
    <tabColor theme="5" tint="-0.24997000396251678"/>
  </sheetPr>
  <dimension ref="A8:I577"/>
  <sheetViews>
    <sheetView zoomScalePageLayoutView="0" workbookViewId="0" topLeftCell="A58">
      <selection activeCell="D75" sqref="D7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118</v>
      </c>
      <c r="B13" s="277"/>
      <c r="C13" s="277"/>
      <c r="D13" s="277"/>
    </row>
    <row r="14" ht="12.75">
      <c r="A14" s="12"/>
    </row>
    <row r="15" spans="1:4" ht="25.5">
      <c r="A15" s="6" t="s">
        <v>15</v>
      </c>
      <c r="B15" s="6" t="s">
        <v>16</v>
      </c>
      <c r="C15" s="6" t="s">
        <v>17</v>
      </c>
      <c r="D15" s="31" t="s">
        <v>18</v>
      </c>
    </row>
    <row r="16" spans="1:4" ht="18">
      <c r="A16" s="24">
        <v>1</v>
      </c>
      <c r="B16" s="49" t="s">
        <v>3347</v>
      </c>
      <c r="C16" s="96" t="s">
        <v>202</v>
      </c>
      <c r="D16" s="25" t="str">
        <f>IF(A16=1,(F499),(0))</f>
        <v>MARIA ISABEL TREJO NUÑEZ</v>
      </c>
    </row>
    <row r="17" spans="1:4" ht="18">
      <c r="A17" s="24">
        <v>2</v>
      </c>
      <c r="B17" s="49" t="s">
        <v>3348</v>
      </c>
      <c r="C17" s="59" t="s">
        <v>2524</v>
      </c>
      <c r="D17" s="25" t="str">
        <f>IF(A17=2,(F500),(0))</f>
        <v>ARACELI AGUIRRE CHAVARRIA</v>
      </c>
    </row>
    <row r="18" spans="1:4" ht="12.75">
      <c r="A18" s="24">
        <v>3</v>
      </c>
      <c r="B18" s="25" t="s">
        <v>3349</v>
      </c>
      <c r="C18" s="59" t="s">
        <v>2527</v>
      </c>
      <c r="D18" s="25" t="str">
        <f>IF(A18=3,(F501),(0))</f>
        <v>MARTHA ELVA RAMOS CALNACASCO</v>
      </c>
    </row>
    <row r="19" spans="1:4" ht="12.75">
      <c r="A19" s="24">
        <v>4</v>
      </c>
      <c r="B19" s="26" t="s">
        <v>3350</v>
      </c>
      <c r="C19" s="59" t="s">
        <v>2529</v>
      </c>
      <c r="D19" s="25" t="str">
        <f>IF(A19=4,(F502),(0))</f>
        <v>DAVID AGUILAR JIMENEZ</v>
      </c>
    </row>
    <row r="20" spans="1:4" ht="12.75">
      <c r="A20" s="24">
        <v>5</v>
      </c>
      <c r="B20" s="26" t="s">
        <v>3350</v>
      </c>
      <c r="C20" s="59" t="s">
        <v>2529</v>
      </c>
      <c r="D20" s="25" t="str">
        <f>IF(A20=5,(F503),(0))</f>
        <v>DAVID AGUILAR JIMENEZ</v>
      </c>
    </row>
    <row r="21" spans="1:4" ht="12.75">
      <c r="A21" s="24">
        <v>6</v>
      </c>
      <c r="B21" s="27" t="s">
        <v>3351</v>
      </c>
      <c r="C21" s="59" t="s">
        <v>764</v>
      </c>
      <c r="D21" s="25" t="str">
        <f>IF(A21=6,(F504),(0))</f>
        <v>DOLORES CABELLO CONTRERAS</v>
      </c>
    </row>
    <row r="22" spans="1:4" ht="12.75">
      <c r="A22" s="24">
        <v>7</v>
      </c>
      <c r="B22" s="25" t="s">
        <v>3352</v>
      </c>
      <c r="C22" s="59" t="s">
        <v>193</v>
      </c>
      <c r="D22" s="25" t="str">
        <f>IF(A22=7,(F505),(0))</f>
        <v>ANA MARIA AGUILAR JIMENEZ</v>
      </c>
    </row>
    <row r="23" spans="1:4" ht="12.75">
      <c r="A23" s="24">
        <v>8</v>
      </c>
      <c r="B23" s="25" t="s">
        <v>3353</v>
      </c>
      <c r="C23" s="59" t="s">
        <v>2533</v>
      </c>
      <c r="D23" s="25" t="str">
        <f>IF(A23=8,(F506),(0))</f>
        <v>JUAN CARLOS PADILLA ROSAS</v>
      </c>
    </row>
    <row r="24" spans="1:4" ht="12.75">
      <c r="A24" s="24">
        <v>9</v>
      </c>
      <c r="B24" s="25" t="s">
        <v>3352</v>
      </c>
      <c r="C24" s="59" t="s">
        <v>2536</v>
      </c>
      <c r="D24" s="25" t="str">
        <f>IF(A24=9,(F507),(0))</f>
        <v>SILVIA LEONOR DE LA CRUZ  MEDINA</v>
      </c>
    </row>
    <row r="25" spans="1:4" ht="12.75">
      <c r="A25" s="24">
        <v>10</v>
      </c>
      <c r="B25" s="27" t="s">
        <v>3352</v>
      </c>
      <c r="C25" s="59" t="s">
        <v>2538</v>
      </c>
      <c r="D25" s="25" t="str">
        <f>IF(A25=10,(F508),(0))</f>
        <v>JOSE  SANDOVAL LOPEZ</v>
      </c>
    </row>
    <row r="26" spans="1:4" ht="12.75">
      <c r="A26" s="24">
        <v>11</v>
      </c>
      <c r="B26" s="27" t="s">
        <v>3354</v>
      </c>
      <c r="C26" s="59" t="s">
        <v>2541</v>
      </c>
      <c r="D26" s="25" t="str">
        <f>IF(A26=11,(F509),(0))</f>
        <v>ALONSO HERRERA MARTINEZ</v>
      </c>
    </row>
    <row r="27" spans="1:4" ht="12.75">
      <c r="A27" s="24">
        <v>12</v>
      </c>
      <c r="B27" s="27" t="s">
        <v>3355</v>
      </c>
      <c r="C27" s="59" t="s">
        <v>2542</v>
      </c>
      <c r="D27" s="25" t="str">
        <f>IF(A27=12,(F510),(0))</f>
        <v>EDUARDO RUIZ AGUILAR</v>
      </c>
    </row>
    <row r="28" spans="1:4" ht="12.75">
      <c r="A28" s="24">
        <v>13</v>
      </c>
      <c r="B28" s="54" t="s">
        <v>3356</v>
      </c>
      <c r="C28" s="59" t="s">
        <v>194</v>
      </c>
      <c r="D28" s="25" t="str">
        <f>IF(A28=13,(F511),(0))</f>
        <v>TOMAS RUZ ROBLES</v>
      </c>
    </row>
    <row r="29" spans="1:4" ht="12.75">
      <c r="A29" s="24">
        <v>14</v>
      </c>
      <c r="B29" s="54" t="s">
        <v>3357</v>
      </c>
      <c r="C29" s="59" t="s">
        <v>2547</v>
      </c>
      <c r="D29" s="25" t="str">
        <f>IF(A29=14,(F512),(0))</f>
        <v>JAVIER AGUILAR JIMENEZ</v>
      </c>
    </row>
    <row r="30" spans="1:4" ht="12.75">
      <c r="A30" s="24">
        <v>15</v>
      </c>
      <c r="B30" s="54" t="s">
        <v>3358</v>
      </c>
      <c r="C30" s="59" t="s">
        <v>196</v>
      </c>
      <c r="D30" s="25" t="str">
        <f>IF(A30=15,(F513),(0))</f>
        <v>EUFROCINA ALVARADO ALVARADO</v>
      </c>
    </row>
    <row r="31" spans="1:4" ht="12.75">
      <c r="A31" s="24">
        <v>16</v>
      </c>
      <c r="B31" s="54" t="s">
        <v>3358</v>
      </c>
      <c r="C31" s="59" t="s">
        <v>2550</v>
      </c>
      <c r="D31" s="25" t="str">
        <f>IF(A31=16,(F514),(0))</f>
        <v>MARIA CARMEN PEREZ CAMPOS</v>
      </c>
    </row>
    <row r="32" spans="1:4" ht="12.75">
      <c r="A32" s="24">
        <v>17</v>
      </c>
      <c r="B32" s="54" t="s">
        <v>3358</v>
      </c>
      <c r="C32" s="59" t="s">
        <v>100</v>
      </c>
      <c r="D32" s="25" t="str">
        <f>IF(A32=17,(F515),(0))</f>
        <v>ELVA IBAÑEZ MEDINA</v>
      </c>
    </row>
    <row r="33" spans="1:4" ht="12.75">
      <c r="A33" s="24">
        <v>18</v>
      </c>
      <c r="B33" s="54" t="s">
        <v>3359</v>
      </c>
      <c r="C33" s="96" t="s">
        <v>2552</v>
      </c>
      <c r="D33" s="25" t="str">
        <f>IF(A33=18,(F516),(0))</f>
        <v>INACTIVO  </v>
      </c>
    </row>
    <row r="34" spans="1:4" ht="12.75">
      <c r="A34" s="24">
        <v>19</v>
      </c>
      <c r="B34" s="54" t="s">
        <v>3359</v>
      </c>
      <c r="C34" s="96" t="s">
        <v>2552</v>
      </c>
      <c r="D34" s="25" t="str">
        <f>IF(A34=19,(F517),(0))</f>
        <v>INACTIVO  </v>
      </c>
    </row>
    <row r="35" spans="1:4" ht="12.75">
      <c r="A35" s="24">
        <v>20</v>
      </c>
      <c r="B35" s="54" t="s">
        <v>3354</v>
      </c>
      <c r="C35" s="59" t="s">
        <v>214</v>
      </c>
      <c r="D35" s="25" t="str">
        <f>IF(A35=20,(F518),(0))</f>
        <v>SILVIA RIVERA ALCANTARA</v>
      </c>
    </row>
    <row r="36" spans="1:4" ht="12.75">
      <c r="A36" s="24">
        <v>21</v>
      </c>
      <c r="B36" s="54" t="s">
        <v>3360</v>
      </c>
      <c r="C36" s="59" t="s">
        <v>2555</v>
      </c>
      <c r="D36" s="25" t="str">
        <f>IF(A36=21,(F519),(0))</f>
        <v>ARACELI RODRIGUEZ CORDERO</v>
      </c>
    </row>
    <row r="37" spans="1:4" ht="12.75">
      <c r="A37" s="24">
        <v>22</v>
      </c>
      <c r="B37" s="54" t="s">
        <v>3361</v>
      </c>
      <c r="C37" s="59" t="s">
        <v>662</v>
      </c>
      <c r="D37" s="25" t="str">
        <f>IF(A37=22,(F520),(0))</f>
        <v>VERONICA MEDINA DIAZ</v>
      </c>
    </row>
    <row r="38" spans="1:4" ht="12.75">
      <c r="A38" s="24">
        <v>23</v>
      </c>
      <c r="B38" s="54" t="s">
        <v>3362</v>
      </c>
      <c r="C38" s="59" t="s">
        <v>2559</v>
      </c>
      <c r="D38" s="25" t="str">
        <f>IF(A38=23,(F521),(0))</f>
        <v>JULIA TORRES AMARO</v>
      </c>
    </row>
    <row r="39" spans="1:4" ht="12.75">
      <c r="A39" s="24">
        <v>24</v>
      </c>
      <c r="B39" s="54" t="s">
        <v>3363</v>
      </c>
      <c r="C39" s="96" t="s">
        <v>2552</v>
      </c>
      <c r="D39" s="25" t="str">
        <f>IF(A39=24,(F522),(0))</f>
        <v>GIOVANNI ESPINOZA GONZALEZ</v>
      </c>
    </row>
    <row r="40" spans="1:4" ht="12.75">
      <c r="A40" s="24">
        <v>25</v>
      </c>
      <c r="B40" s="54" t="s">
        <v>3364</v>
      </c>
      <c r="C40" s="96" t="s">
        <v>2552</v>
      </c>
      <c r="D40" s="25" t="str">
        <f>IF(A40=25,(F523),(0))</f>
        <v>GABINA RODRIGUEZ GONZALEZ</v>
      </c>
    </row>
    <row r="41" spans="1:4" ht="12.75">
      <c r="A41" s="24">
        <v>26</v>
      </c>
      <c r="B41" s="54" t="s">
        <v>3365</v>
      </c>
      <c r="C41" s="96" t="s">
        <v>2552</v>
      </c>
      <c r="D41" s="25" t="str">
        <f>IF(A41=26,(F524),(0))</f>
        <v>JUAN CARLOS OLIVIOS ARENAS</v>
      </c>
    </row>
    <row r="42" spans="1:4" ht="12.75">
      <c r="A42" s="24">
        <v>27</v>
      </c>
      <c r="B42" s="54" t="s">
        <v>3366</v>
      </c>
      <c r="C42" s="59" t="s">
        <v>214</v>
      </c>
      <c r="D42" s="25" t="str">
        <f>IF(A42=27,(F525),(0))</f>
        <v>PAULA GEORGINA RIVERA ALCANTARA</v>
      </c>
    </row>
    <row r="43" spans="1:4" ht="12.75">
      <c r="A43" s="24">
        <v>28</v>
      </c>
      <c r="B43" s="54" t="s">
        <v>3367</v>
      </c>
      <c r="C43" s="59" t="s">
        <v>2565</v>
      </c>
      <c r="D43" s="25" t="str">
        <f>IF(A43=28,(F526),(0))</f>
        <v>GILBERTO MORALES TORRES</v>
      </c>
    </row>
    <row r="44" spans="1:4" ht="12.75">
      <c r="A44" s="24">
        <v>29</v>
      </c>
      <c r="B44" s="54" t="s">
        <v>3367</v>
      </c>
      <c r="C44" s="59" t="s">
        <v>2565</v>
      </c>
      <c r="D44" s="25" t="str">
        <f>IF(A44=29,(F527),(0))</f>
        <v>GILBERTO MORALES TORRES</v>
      </c>
    </row>
    <row r="45" spans="1:4" ht="12.75">
      <c r="A45" s="24">
        <v>30</v>
      </c>
      <c r="B45" s="54" t="s">
        <v>3354</v>
      </c>
      <c r="C45" s="59" t="s">
        <v>2567</v>
      </c>
      <c r="D45" s="25" t="str">
        <f>IF(A45=30,(F528),(0))</f>
        <v>SOLEDAD AGUILAR JIMENEZ</v>
      </c>
    </row>
    <row r="46" spans="1:4" ht="12.75">
      <c r="A46" s="24">
        <v>31</v>
      </c>
      <c r="B46" s="54" t="s">
        <v>3368</v>
      </c>
      <c r="C46" s="59" t="s">
        <v>2569</v>
      </c>
      <c r="D46" s="25" t="str">
        <f>IF(A46=31,(F529),(0))</f>
        <v>LORENA HERNANDEZ AGUILAR</v>
      </c>
    </row>
    <row r="47" spans="1:4" ht="12.75">
      <c r="A47" s="24">
        <v>32</v>
      </c>
      <c r="B47" s="54" t="s">
        <v>3369</v>
      </c>
      <c r="C47" s="96" t="s">
        <v>2552</v>
      </c>
      <c r="D47" s="25" t="str">
        <f>IF(A47=32,(F530),(0))</f>
        <v>SARA RIVERA ALCANTARA</v>
      </c>
    </row>
    <row r="48" spans="1:4" ht="12.75">
      <c r="A48" s="24">
        <v>33</v>
      </c>
      <c r="B48" s="54" t="s">
        <v>3369</v>
      </c>
      <c r="C48" s="96" t="s">
        <v>2552</v>
      </c>
      <c r="D48" s="25" t="str">
        <f>IF(A48=33,(F531),(0))</f>
        <v>INACTIVO INACTIVO </v>
      </c>
    </row>
    <row r="49" spans="1:4" ht="12.75">
      <c r="A49" s="24">
        <v>34</v>
      </c>
      <c r="B49" s="54" t="s">
        <v>3369</v>
      </c>
      <c r="C49" s="59" t="s">
        <v>214</v>
      </c>
      <c r="D49" s="25" t="str">
        <f>IF(A49=34,(F532),(0))</f>
        <v>BIBIANA CASOLES BALLEZA</v>
      </c>
    </row>
    <row r="50" spans="1:4" ht="12.75">
      <c r="A50" s="24">
        <v>35</v>
      </c>
      <c r="B50" s="54" t="s">
        <v>3369</v>
      </c>
      <c r="C50" s="59" t="s">
        <v>2574</v>
      </c>
      <c r="D50" s="25" t="str">
        <f>IF(A50=35,(F533),(0))</f>
        <v>MARIA LUISA RIVERA ALCANTARA</v>
      </c>
    </row>
    <row r="51" spans="1:4" ht="12.75">
      <c r="A51" s="24">
        <v>36</v>
      </c>
      <c r="B51" s="54" t="s">
        <v>3370</v>
      </c>
      <c r="C51" s="59" t="s">
        <v>2576</v>
      </c>
      <c r="D51" s="25" t="str">
        <f>IF(A51=36,(F534),(0))</f>
        <v>IMELDA AGUILAR JIMENEZ</v>
      </c>
    </row>
    <row r="52" spans="1:4" ht="12.75">
      <c r="A52" s="24">
        <v>37</v>
      </c>
      <c r="B52" s="54" t="s">
        <v>3370</v>
      </c>
      <c r="C52" s="59" t="s">
        <v>2576</v>
      </c>
      <c r="D52" s="25" t="str">
        <f>IF(A52=37,(F535),(0))</f>
        <v>IMELDA AGUILAR JIMENEZ</v>
      </c>
    </row>
    <row r="53" spans="1:4" ht="12.75">
      <c r="A53" s="24">
        <v>38</v>
      </c>
      <c r="B53" s="54" t="s">
        <v>3371</v>
      </c>
      <c r="C53" s="96" t="s">
        <v>2552</v>
      </c>
      <c r="D53" s="25" t="str">
        <f>IF(A53=38,(F536),(0))</f>
        <v>GRACIELA LOPEZ TINTOR</v>
      </c>
    </row>
    <row r="54" spans="1:4" ht="12.75">
      <c r="A54" s="24">
        <v>39</v>
      </c>
      <c r="B54" s="54" t="s">
        <v>3372</v>
      </c>
      <c r="C54" s="59" t="s">
        <v>699</v>
      </c>
      <c r="D54" s="25" t="str">
        <f>IF(A54=39,(F537),(0))</f>
        <v>SUSANA RAMOS CANACASCO</v>
      </c>
    </row>
    <row r="55" spans="1:4" ht="12.75">
      <c r="A55" s="24">
        <v>40</v>
      </c>
      <c r="B55" s="54" t="s">
        <v>3372</v>
      </c>
      <c r="C55" s="59" t="s">
        <v>2581</v>
      </c>
      <c r="D55" s="25" t="str">
        <f>IF(A55=40,(F538),(0))</f>
        <v>ENRIQUE SOTO PADILLA</v>
      </c>
    </row>
    <row r="56" spans="1:4" ht="12.75">
      <c r="A56" s="24">
        <v>41</v>
      </c>
      <c r="B56" s="54" t="s">
        <v>3354</v>
      </c>
      <c r="C56" s="59" t="s">
        <v>2583</v>
      </c>
      <c r="D56" s="25" t="str">
        <f>IF(A56=41,(F539),(0))</f>
        <v>PABLO ALFREDO TORRES CASTILLO</v>
      </c>
    </row>
    <row r="57" spans="1:4" ht="12.75">
      <c r="A57" s="24">
        <v>42</v>
      </c>
      <c r="B57" s="54" t="s">
        <v>3351</v>
      </c>
      <c r="C57" s="59" t="s">
        <v>2585</v>
      </c>
      <c r="D57" s="25" t="str">
        <f>IF(A57=42,(F540),(0))</f>
        <v>BERTHA CALNACASCO VAZQUEZ</v>
      </c>
    </row>
    <row r="58" spans="1:4" ht="12.75">
      <c r="A58" s="24">
        <v>43</v>
      </c>
      <c r="B58" s="54" t="s">
        <v>3351</v>
      </c>
      <c r="C58" s="59" t="s">
        <v>2585</v>
      </c>
      <c r="D58" s="25" t="str">
        <f>IF(A58=43,(F541),(0))</f>
        <v>JUDITH GONZALEZ MONTERO</v>
      </c>
    </row>
    <row r="59" spans="1:4" ht="12.75">
      <c r="A59" s="24">
        <v>44</v>
      </c>
      <c r="B59" s="54" t="s">
        <v>3373</v>
      </c>
      <c r="C59" s="59" t="s">
        <v>2589</v>
      </c>
      <c r="D59" s="25" t="s">
        <v>3346</v>
      </c>
    </row>
    <row r="60" spans="1:4" ht="12.75">
      <c r="A60" s="24">
        <v>45</v>
      </c>
      <c r="B60" s="54" t="s">
        <v>3374</v>
      </c>
      <c r="C60" s="59" t="s">
        <v>764</v>
      </c>
      <c r="D60" s="25" t="str">
        <f>IF(A60=45,(F543),(0))</f>
        <v>EMMA DIAZ CABELLO</v>
      </c>
    </row>
    <row r="61" spans="1:4" ht="12.75">
      <c r="A61" s="24">
        <v>46</v>
      </c>
      <c r="B61" s="54" t="s">
        <v>3351</v>
      </c>
      <c r="C61" s="59" t="s">
        <v>2592</v>
      </c>
      <c r="D61" s="25" t="str">
        <f>IF(A61=46,(F544),(0))</f>
        <v>MARIA DEL ROSARIO ROSAS ORTIZ</v>
      </c>
    </row>
    <row r="62" spans="1:4" ht="12.75">
      <c r="A62" s="24">
        <v>47</v>
      </c>
      <c r="B62" s="54" t="s">
        <v>3375</v>
      </c>
      <c r="C62" s="96" t="s">
        <v>2552</v>
      </c>
      <c r="D62" s="25" t="str">
        <f>IF(A62=47,(F545),(0))</f>
        <v>INACTIVO  </v>
      </c>
    </row>
    <row r="63" spans="1:4" ht="12.75">
      <c r="A63" s="24">
        <v>48</v>
      </c>
      <c r="B63" s="54" t="s">
        <v>3369</v>
      </c>
      <c r="C63" s="96" t="s">
        <v>2552</v>
      </c>
      <c r="D63" s="25" t="str">
        <f>IF(A63=48,(F546),(0))</f>
        <v>INACTIVO  </v>
      </c>
    </row>
    <row r="64" spans="1:4" ht="12.75">
      <c r="A64" s="24">
        <v>49</v>
      </c>
      <c r="B64" s="54" t="s">
        <v>3369</v>
      </c>
      <c r="C64" s="96" t="s">
        <v>2552</v>
      </c>
      <c r="D64" s="25" t="str">
        <f>IF(A64=49,(F547),(0))</f>
        <v>INACTIVO  </v>
      </c>
    </row>
    <row r="65" spans="1:4" ht="12.75">
      <c r="A65" s="24">
        <v>50</v>
      </c>
      <c r="B65" s="54" t="s">
        <v>3369</v>
      </c>
      <c r="C65" s="59" t="s">
        <v>755</v>
      </c>
      <c r="D65" s="27" t="str">
        <f>IF(A65=50,(F548),(0))</f>
        <v>GUADALUPE VAZQUEZ GARCES</v>
      </c>
    </row>
    <row r="66" spans="1:4" ht="12.75">
      <c r="A66" s="24">
        <v>51</v>
      </c>
      <c r="B66" s="54" t="s">
        <v>3369</v>
      </c>
      <c r="C66" s="59" t="s">
        <v>220</v>
      </c>
      <c r="D66" s="27" t="str">
        <f>IF(A66=51,(F549),(0))</f>
        <v>EDILBERO MARTINEZ VAZQUEZ</v>
      </c>
    </row>
    <row r="67" spans="1:4" ht="12.75">
      <c r="A67" s="24">
        <v>52</v>
      </c>
      <c r="B67" s="54" t="s">
        <v>3369</v>
      </c>
      <c r="C67" s="96" t="s">
        <v>2552</v>
      </c>
      <c r="D67" s="27" t="str">
        <f>IF(A67=52,(F550),(0))</f>
        <v>INACTIVO  </v>
      </c>
    </row>
    <row r="68" spans="1:4" ht="12.75">
      <c r="A68" s="24">
        <v>53</v>
      </c>
      <c r="B68" s="54" t="s">
        <v>3376</v>
      </c>
      <c r="C68" s="59" t="s">
        <v>903</v>
      </c>
      <c r="D68" s="27" t="str">
        <f>IF(A68=53,(F551),(0))</f>
        <v>RAFAEL DIAZ JIMENEZ</v>
      </c>
    </row>
    <row r="69" spans="1:4" ht="12.75">
      <c r="A69" s="24">
        <v>54</v>
      </c>
      <c r="B69" s="54" t="s">
        <v>3376</v>
      </c>
      <c r="C69" s="59" t="s">
        <v>903</v>
      </c>
      <c r="D69" s="27" t="str">
        <f>IF(A69=54,(F552),(0))</f>
        <v>FRANCISCO DIAZ JIMENEZ</v>
      </c>
    </row>
    <row r="70" spans="1:4" ht="12.75">
      <c r="A70" s="24">
        <v>55</v>
      </c>
      <c r="B70" s="54" t="s">
        <v>3376</v>
      </c>
      <c r="C70" s="59" t="s">
        <v>903</v>
      </c>
      <c r="D70" s="27" t="str">
        <f>IF(A70=55,(F553),(0))</f>
        <v>EDGAR CORTES MARES</v>
      </c>
    </row>
    <row r="71" spans="1:4" ht="12.75">
      <c r="A71" s="24">
        <v>56</v>
      </c>
      <c r="B71" s="54" t="s">
        <v>3377</v>
      </c>
      <c r="C71" s="59" t="s">
        <v>903</v>
      </c>
      <c r="D71" s="27" t="str">
        <f>IF(A71=56,(F554),(0))</f>
        <v>ASUNCION ENCARNACION CORTES NICOLAS</v>
      </c>
    </row>
    <row r="72" spans="1:4" ht="12.75">
      <c r="A72" s="24">
        <v>57</v>
      </c>
      <c r="B72" s="54" t="s">
        <v>3360</v>
      </c>
      <c r="C72" s="96" t="s">
        <v>2552</v>
      </c>
      <c r="D72" s="27" t="str">
        <f>IF(A72=57,(F555),(0))</f>
        <v>MATILDE LOPEZ AGUILAR</v>
      </c>
    </row>
    <row r="73" spans="1:4" ht="12.75">
      <c r="A73" s="24">
        <v>58</v>
      </c>
      <c r="B73" s="54" t="s">
        <v>3360</v>
      </c>
      <c r="C73" s="96" t="s">
        <v>2552</v>
      </c>
      <c r="D73" s="27" t="str">
        <f>IF(A73=58,(F556),(0))</f>
        <v>ANDRES HERRERA OROSCO</v>
      </c>
    </row>
    <row r="74" spans="1:4" ht="12.75">
      <c r="A74" s="24">
        <v>59</v>
      </c>
      <c r="B74" s="54" t="s">
        <v>3360</v>
      </c>
      <c r="C74" s="96" t="s">
        <v>2552</v>
      </c>
      <c r="D74" s="27" t="str">
        <f>IF(A74=59,(F557),(0))</f>
        <v>INACTIVO  </v>
      </c>
    </row>
    <row r="75" spans="1:4" ht="12.75">
      <c r="A75" s="24">
        <v>60</v>
      </c>
      <c r="B75" s="54" t="s">
        <v>3378</v>
      </c>
      <c r="C75" s="96" t="s">
        <v>2552</v>
      </c>
      <c r="D75" s="27" t="str">
        <f>IF(A75=60,(F558),(0))</f>
        <v>JORGE ALBERTO VALDEZ ZARATE</v>
      </c>
    </row>
    <row r="76" spans="1:4" ht="12.75">
      <c r="A76" s="24">
        <v>61</v>
      </c>
      <c r="B76" s="54" t="s">
        <v>3379</v>
      </c>
      <c r="C76" s="69" t="s">
        <v>1358</v>
      </c>
      <c r="D76" s="27" t="str">
        <f>IF(A76=61,(F559),(0))</f>
        <v>EVANGELINA MATA ALVARADO</v>
      </c>
    </row>
    <row r="77" spans="1:4" ht="12.75">
      <c r="A77" s="24">
        <v>62</v>
      </c>
      <c r="B77" s="54" t="s">
        <v>3380</v>
      </c>
      <c r="C77" s="59" t="s">
        <v>2608</v>
      </c>
      <c r="D77" s="27" t="str">
        <f>IF(A77=62,(F560),(0))</f>
        <v>PEDRO  MENDOZA VILLASANTE</v>
      </c>
    </row>
    <row r="78" spans="1:4" ht="12.75">
      <c r="A78" s="24">
        <v>63</v>
      </c>
      <c r="B78" s="54" t="s">
        <v>3380</v>
      </c>
      <c r="C78" s="59" t="s">
        <v>916</v>
      </c>
      <c r="D78" s="27" t="str">
        <f>IF(A78=63,(F561),(0))</f>
        <v>JUANA GUADALUPE RANGEL JIMENEZ</v>
      </c>
    </row>
    <row r="79" spans="1:4" ht="12.75">
      <c r="A79" s="24">
        <v>64</v>
      </c>
      <c r="B79" s="54" t="s">
        <v>3360</v>
      </c>
      <c r="C79" s="59" t="s">
        <v>916</v>
      </c>
      <c r="D79" s="27" t="str">
        <f>IF(A79=64,(F562),(0))</f>
        <v>RAQUEL RANGEL JIMENEZ</v>
      </c>
    </row>
    <row r="80" spans="1:4" ht="12.75">
      <c r="A80" s="24">
        <v>65</v>
      </c>
      <c r="B80" s="54" t="s">
        <v>3381</v>
      </c>
      <c r="C80" s="59" t="s">
        <v>1358</v>
      </c>
      <c r="D80" s="27" t="str">
        <f>IF(A80=65,(F563),(0))</f>
        <v>PILAR LUCERO EVELIN JIMENEZ ARGUELLO</v>
      </c>
    </row>
    <row r="81" spans="1:4" ht="12.75">
      <c r="A81" s="24">
        <v>66</v>
      </c>
      <c r="B81" s="54" t="s">
        <v>3360</v>
      </c>
      <c r="C81" s="96" t="s">
        <v>2552</v>
      </c>
      <c r="D81" s="27" t="str">
        <f>IF(A81=66,(F564),(0))</f>
        <v>INACTIVO  </v>
      </c>
    </row>
    <row r="82" spans="1:4" ht="12.75">
      <c r="A82" s="24">
        <v>67</v>
      </c>
      <c r="B82" s="54" t="s">
        <v>3382</v>
      </c>
      <c r="C82" s="59" t="s">
        <v>699</v>
      </c>
      <c r="D82" s="27" t="str">
        <f>IF(A82=67,(F565),(0))</f>
        <v>MARTHA LUCIA RODRIGUEZ JIMENEZ</v>
      </c>
    </row>
    <row r="83" spans="1:4" ht="12.75">
      <c r="A83" s="24">
        <v>68</v>
      </c>
      <c r="B83" s="54" t="s">
        <v>3383</v>
      </c>
      <c r="C83" s="59" t="s">
        <v>2616</v>
      </c>
      <c r="D83" s="27" t="str">
        <f>IF(A83=68,(F566),(0))</f>
        <v>ULISES CEDEÑO PAREDES</v>
      </c>
    </row>
    <row r="84" spans="1:4" ht="12.75">
      <c r="A84" s="24">
        <v>69</v>
      </c>
      <c r="B84" s="54" t="s">
        <v>3383</v>
      </c>
      <c r="C84" s="59" t="s">
        <v>2030</v>
      </c>
      <c r="D84" s="27" t="str">
        <f>IF(A84=69,(F567),(0))</f>
        <v>JOVITA CRUZ HERNANDEZ</v>
      </c>
    </row>
    <row r="85" spans="1:4" ht="12.75">
      <c r="A85" s="24">
        <v>70</v>
      </c>
      <c r="B85" s="54" t="s">
        <v>3356</v>
      </c>
      <c r="C85" s="59" t="s">
        <v>1669</v>
      </c>
      <c r="D85" s="27" t="str">
        <f>IF(A85=70,(F568),(0))</f>
        <v>FELIPA TAPIA CASTRO</v>
      </c>
    </row>
    <row r="86" spans="1:4" ht="12.75">
      <c r="A86" s="24">
        <v>71</v>
      </c>
      <c r="B86" s="54" t="s">
        <v>3381</v>
      </c>
      <c r="C86" s="59" t="s">
        <v>875</v>
      </c>
      <c r="D86" s="27" t="str">
        <f>IF(A86=71,(F569),(0))</f>
        <v>ANA JIMENEZ MARTINEZ</v>
      </c>
    </row>
    <row r="87" spans="1:4" ht="12.75">
      <c r="A87" s="24">
        <v>72</v>
      </c>
      <c r="B87" s="54" t="s">
        <v>3381</v>
      </c>
      <c r="C87" s="59" t="s">
        <v>2623</v>
      </c>
      <c r="D87" s="27" t="str">
        <f>IF(A87=72,(F570),(0))</f>
        <v>ELEAZAR GALICIA PEREZ</v>
      </c>
    </row>
    <row r="88" spans="1:4" ht="12.75">
      <c r="A88" s="24">
        <v>73</v>
      </c>
      <c r="B88" s="54" t="s">
        <v>3384</v>
      </c>
      <c r="C88" s="59" t="s">
        <v>2625</v>
      </c>
      <c r="D88" s="27" t="str">
        <f>IF(A88=73,(F571),(0))</f>
        <v>GREGORIO MENDOZA PEREZ</v>
      </c>
    </row>
    <row r="89" spans="1:4" ht="12.75">
      <c r="A89" s="24">
        <v>74</v>
      </c>
      <c r="B89" s="54" t="s">
        <v>3384</v>
      </c>
      <c r="C89" s="59" t="s">
        <v>232</v>
      </c>
      <c r="D89" s="27" t="str">
        <f>IF(A89=74,(F572),(0))</f>
        <v>ARTURO ALEJANDRO CONSTANTINO LOPEZ</v>
      </c>
    </row>
    <row r="90" spans="1:4" ht="12.75">
      <c r="A90" s="24">
        <v>75</v>
      </c>
      <c r="B90" s="54" t="s">
        <v>3381</v>
      </c>
      <c r="C90" s="59" t="s">
        <v>2629</v>
      </c>
      <c r="D90" s="27" t="str">
        <f>IF(A90=75,(F573),(0))</f>
        <v>GRACIELA ALVAREZ GALLARDO</v>
      </c>
    </row>
    <row r="91" spans="1:4" ht="12.75">
      <c r="A91" s="24">
        <v>76</v>
      </c>
      <c r="B91" s="54" t="s">
        <v>3381</v>
      </c>
      <c r="C91" s="59" t="s">
        <v>969</v>
      </c>
      <c r="D91" s="27" t="str">
        <f>IF(A91=76,(F574),(0))</f>
        <v>LIBRADA DIAZ ACATITLA</v>
      </c>
    </row>
    <row r="92" spans="1:4" ht="12.75">
      <c r="A92" s="24">
        <v>77</v>
      </c>
      <c r="B92" s="54" t="s">
        <v>3381</v>
      </c>
      <c r="C92" s="96" t="s">
        <v>2552</v>
      </c>
      <c r="D92" s="27" t="str">
        <f>IF(A92=77,(F575),(0))</f>
        <v>INACTIVO  </v>
      </c>
    </row>
    <row r="93" spans="1:4" ht="12.75">
      <c r="A93" s="24">
        <v>78</v>
      </c>
      <c r="B93" s="54" t="s">
        <v>3381</v>
      </c>
      <c r="C93" s="59" t="s">
        <v>910</v>
      </c>
      <c r="D93" s="27" t="str">
        <f>IF(A93=78,(F576),(0))</f>
        <v>DULCE MARIA SANTOS GONZALEZ</v>
      </c>
    </row>
    <row r="94" spans="1:4" ht="12.75">
      <c r="A94" s="24">
        <v>79</v>
      </c>
      <c r="B94" s="54" t="s">
        <v>3385</v>
      </c>
      <c r="C94" s="59" t="s">
        <v>684</v>
      </c>
      <c r="D94" s="27" t="str">
        <f>IF(A94=79,(F577),(0))</f>
        <v>ISABEL SOSA SOSA</v>
      </c>
    </row>
    <row r="95" ht="12.75">
      <c r="D95" s="95"/>
    </row>
    <row r="97" spans="1:3" ht="12.75">
      <c r="A97" s="112" t="s">
        <v>3518</v>
      </c>
      <c r="B97" s="9"/>
      <c r="C97" s="3"/>
    </row>
    <row r="98" spans="1:3" ht="12.75">
      <c r="A98" s="4"/>
      <c r="B98" s="4"/>
      <c r="C98" s="3"/>
    </row>
    <row r="99" spans="1:3" ht="12.75">
      <c r="A99" s="112" t="s">
        <v>3519</v>
      </c>
      <c r="B99" s="9"/>
      <c r="C99" s="3"/>
    </row>
    <row r="100" spans="1:3" ht="12.75">
      <c r="A100" s="4"/>
      <c r="B100" s="4"/>
      <c r="C100" s="3"/>
    </row>
    <row r="101" spans="1:3" ht="12.75">
      <c r="A101" s="112" t="s">
        <v>3521</v>
      </c>
      <c r="B101" s="4"/>
      <c r="C101" s="3"/>
    </row>
    <row r="334" spans="1:3" ht="12.75">
      <c r="A334" s="87"/>
      <c r="B334" s="88"/>
      <c r="C334" s="89"/>
    </row>
    <row r="335" spans="1:3" ht="12.75">
      <c r="A335" s="90"/>
      <c r="B335" s="90"/>
      <c r="C335" s="89"/>
    </row>
    <row r="336" spans="1:3" ht="12.75">
      <c r="A336" s="87"/>
      <c r="B336" s="88"/>
      <c r="C336" s="89"/>
    </row>
    <row r="337" spans="1:3" ht="12.75">
      <c r="A337" s="90"/>
      <c r="B337" s="90"/>
      <c r="C337" s="89"/>
    </row>
    <row r="338" spans="1:3" ht="12.75">
      <c r="A338" s="87"/>
      <c r="B338" s="90"/>
      <c r="C338" s="89"/>
    </row>
    <row r="499" spans="1:9" ht="12.75">
      <c r="A499" s="84">
        <v>1</v>
      </c>
      <c r="B499" s="83" t="s">
        <v>2519</v>
      </c>
      <c r="C499" s="83" t="s">
        <v>2289</v>
      </c>
      <c r="D499" s="93" t="s">
        <v>2520</v>
      </c>
      <c r="F499" t="str">
        <f aca="true" t="shared" si="0" ref="F499:F530">B499&amp;G499&amp;C499&amp;G499&amp;D499</f>
        <v>MARIA ISABEL TREJO NUÑEZ</v>
      </c>
      <c r="G499" s="79" t="s">
        <v>2446</v>
      </c>
      <c r="H499" t="s">
        <v>2446</v>
      </c>
      <c r="I499" t="s">
        <v>2446</v>
      </c>
    </row>
    <row r="500" spans="1:9" ht="12.75">
      <c r="A500" s="84">
        <v>2</v>
      </c>
      <c r="B500" s="83" t="s">
        <v>2521</v>
      </c>
      <c r="C500" s="83" t="s">
        <v>2522</v>
      </c>
      <c r="D500" s="93" t="s">
        <v>2523</v>
      </c>
      <c r="F500" t="str">
        <f t="shared" si="0"/>
        <v>ARACELI AGUIRRE CHAVARRIA</v>
      </c>
      <c r="G500" s="79" t="s">
        <v>2446</v>
      </c>
      <c r="H500" t="s">
        <v>2446</v>
      </c>
      <c r="I500" t="s">
        <v>2446</v>
      </c>
    </row>
    <row r="501" spans="1:9" ht="12.75">
      <c r="A501" s="84">
        <v>3</v>
      </c>
      <c r="B501" s="83" t="s">
        <v>2525</v>
      </c>
      <c r="C501" s="83" t="s">
        <v>2306</v>
      </c>
      <c r="D501" s="93" t="s">
        <v>2526</v>
      </c>
      <c r="F501" t="str">
        <f t="shared" si="0"/>
        <v>MARTHA ELVA RAMOS CALNACASCO</v>
      </c>
      <c r="G501" s="79" t="s">
        <v>2446</v>
      </c>
      <c r="H501" t="s">
        <v>2446</v>
      </c>
      <c r="I501" t="s">
        <v>2446</v>
      </c>
    </row>
    <row r="502" spans="1:9" ht="12.75">
      <c r="A502" s="84">
        <v>4</v>
      </c>
      <c r="B502" s="83" t="s">
        <v>2528</v>
      </c>
      <c r="C502" s="83" t="s">
        <v>2338</v>
      </c>
      <c r="D502" s="93" t="s">
        <v>2351</v>
      </c>
      <c r="F502" t="str">
        <f t="shared" si="0"/>
        <v>DAVID AGUILAR JIMENEZ</v>
      </c>
      <c r="G502" s="79" t="s">
        <v>2446</v>
      </c>
      <c r="H502" t="s">
        <v>2446</v>
      </c>
      <c r="I502" t="s">
        <v>2446</v>
      </c>
    </row>
    <row r="503" spans="1:9" ht="12.75">
      <c r="A503" s="84">
        <v>5</v>
      </c>
      <c r="B503" s="83" t="s">
        <v>2528</v>
      </c>
      <c r="C503" s="83" t="s">
        <v>2338</v>
      </c>
      <c r="D503" s="93" t="s">
        <v>2351</v>
      </c>
      <c r="F503" t="str">
        <f t="shared" si="0"/>
        <v>DAVID AGUILAR JIMENEZ</v>
      </c>
      <c r="G503" s="79" t="s">
        <v>2446</v>
      </c>
      <c r="H503" t="s">
        <v>2446</v>
      </c>
      <c r="I503" t="s">
        <v>2446</v>
      </c>
    </row>
    <row r="504" spans="1:9" ht="12.75">
      <c r="A504" s="84">
        <v>6</v>
      </c>
      <c r="B504" s="83" t="s">
        <v>2426</v>
      </c>
      <c r="C504" s="83" t="s">
        <v>2316</v>
      </c>
      <c r="D504" s="93" t="s">
        <v>2530</v>
      </c>
      <c r="F504" t="str">
        <f t="shared" si="0"/>
        <v>DOLORES CABELLO CONTRERAS</v>
      </c>
      <c r="G504" s="79" t="s">
        <v>2446</v>
      </c>
      <c r="H504" t="s">
        <v>2446</v>
      </c>
      <c r="I504" t="s">
        <v>2446</v>
      </c>
    </row>
    <row r="505" spans="1:9" ht="12.75">
      <c r="A505" s="84">
        <v>7</v>
      </c>
      <c r="B505" s="83" t="s">
        <v>2531</v>
      </c>
      <c r="C505" s="83" t="s">
        <v>2338</v>
      </c>
      <c r="D505" s="93" t="s">
        <v>2351</v>
      </c>
      <c r="F505" t="str">
        <f t="shared" si="0"/>
        <v>ANA MARIA AGUILAR JIMENEZ</v>
      </c>
      <c r="G505" s="79" t="s">
        <v>2446</v>
      </c>
      <c r="H505" t="s">
        <v>2446</v>
      </c>
      <c r="I505" t="s">
        <v>2446</v>
      </c>
    </row>
    <row r="506" spans="1:9" ht="12.75">
      <c r="A506" s="84">
        <v>8</v>
      </c>
      <c r="B506" s="83" t="s">
        <v>2353</v>
      </c>
      <c r="C506" s="83" t="s">
        <v>2302</v>
      </c>
      <c r="D506" s="93" t="s">
        <v>2532</v>
      </c>
      <c r="F506" t="str">
        <f t="shared" si="0"/>
        <v>JUAN CARLOS PADILLA ROSAS</v>
      </c>
      <c r="G506" s="79" t="s">
        <v>2446</v>
      </c>
      <c r="H506" t="s">
        <v>2446</v>
      </c>
      <c r="I506" t="s">
        <v>2446</v>
      </c>
    </row>
    <row r="507" spans="1:9" ht="12.75">
      <c r="A507" s="84">
        <v>9</v>
      </c>
      <c r="B507" s="83" t="s">
        <v>2534</v>
      </c>
      <c r="C507" s="83" t="s">
        <v>2535</v>
      </c>
      <c r="D507" s="93" t="s">
        <v>2235</v>
      </c>
      <c r="F507" t="str">
        <f t="shared" si="0"/>
        <v>SILVIA LEONOR DE LA CRUZ  MEDINA</v>
      </c>
      <c r="G507" s="79" t="s">
        <v>2446</v>
      </c>
      <c r="H507" t="s">
        <v>2446</v>
      </c>
      <c r="I507" t="s">
        <v>2446</v>
      </c>
    </row>
    <row r="508" spans="1:9" ht="12.75">
      <c r="A508" s="84">
        <v>10</v>
      </c>
      <c r="B508" s="83" t="s">
        <v>2243</v>
      </c>
      <c r="C508" s="83" t="s">
        <v>2537</v>
      </c>
      <c r="D508" s="93" t="s">
        <v>2299</v>
      </c>
      <c r="F508" t="str">
        <f t="shared" si="0"/>
        <v>JOSE  SANDOVAL LOPEZ</v>
      </c>
      <c r="G508" s="79" t="s">
        <v>2446</v>
      </c>
      <c r="H508" t="s">
        <v>2446</v>
      </c>
      <c r="I508" t="s">
        <v>2446</v>
      </c>
    </row>
    <row r="509" spans="1:9" ht="12.75">
      <c r="A509" s="84">
        <v>11</v>
      </c>
      <c r="B509" s="83" t="s">
        <v>2539</v>
      </c>
      <c r="C509" s="83" t="s">
        <v>2540</v>
      </c>
      <c r="D509" s="93" t="s">
        <v>2263</v>
      </c>
      <c r="F509" t="str">
        <f t="shared" si="0"/>
        <v>ALONSO HERRERA MARTINEZ</v>
      </c>
      <c r="G509" s="79" t="s">
        <v>2446</v>
      </c>
      <c r="H509" t="s">
        <v>2446</v>
      </c>
      <c r="I509" t="s">
        <v>2446</v>
      </c>
    </row>
    <row r="510" spans="1:9" ht="12.75">
      <c r="A510" s="84">
        <v>12</v>
      </c>
      <c r="B510" s="83" t="s">
        <v>2268</v>
      </c>
      <c r="C510" s="83" t="s">
        <v>2386</v>
      </c>
      <c r="D510" s="93" t="s">
        <v>2338</v>
      </c>
      <c r="F510" t="str">
        <f t="shared" si="0"/>
        <v>EDUARDO RUIZ AGUILAR</v>
      </c>
      <c r="G510" s="79" t="s">
        <v>2446</v>
      </c>
      <c r="H510" t="s">
        <v>2446</v>
      </c>
      <c r="I510" t="s">
        <v>2446</v>
      </c>
    </row>
    <row r="511" spans="1:9" ht="12.75">
      <c r="A511" s="84">
        <v>13</v>
      </c>
      <c r="B511" s="83" t="s">
        <v>2543</v>
      </c>
      <c r="C511" s="83" t="s">
        <v>2544</v>
      </c>
      <c r="D511" s="93" t="s">
        <v>2545</v>
      </c>
      <c r="F511" t="str">
        <f t="shared" si="0"/>
        <v>TOMAS RUZ ROBLES</v>
      </c>
      <c r="G511" s="79" t="s">
        <v>2446</v>
      </c>
      <c r="H511" t="s">
        <v>2446</v>
      </c>
      <c r="I511" t="s">
        <v>2446</v>
      </c>
    </row>
    <row r="512" spans="1:9" ht="12.75">
      <c r="A512" s="84">
        <v>14</v>
      </c>
      <c r="B512" s="83" t="s">
        <v>2546</v>
      </c>
      <c r="C512" s="83" t="s">
        <v>2338</v>
      </c>
      <c r="D512" s="93" t="s">
        <v>2351</v>
      </c>
      <c r="F512" t="str">
        <f t="shared" si="0"/>
        <v>JAVIER AGUILAR JIMENEZ</v>
      </c>
      <c r="G512" s="79" t="s">
        <v>2446</v>
      </c>
      <c r="H512" t="s">
        <v>2446</v>
      </c>
      <c r="I512" t="s">
        <v>2446</v>
      </c>
    </row>
    <row r="513" spans="1:9" ht="12.75">
      <c r="A513" s="84">
        <v>15</v>
      </c>
      <c r="B513" s="83" t="s">
        <v>2548</v>
      </c>
      <c r="C513" s="83" t="s">
        <v>2405</v>
      </c>
      <c r="D513" s="93" t="s">
        <v>2405</v>
      </c>
      <c r="F513" t="str">
        <f t="shared" si="0"/>
        <v>EUFROCINA ALVARADO ALVARADO</v>
      </c>
      <c r="G513" s="79" t="s">
        <v>2446</v>
      </c>
      <c r="H513" t="s">
        <v>2446</v>
      </c>
      <c r="I513" t="s">
        <v>2446</v>
      </c>
    </row>
    <row r="514" spans="1:9" ht="12.75">
      <c r="A514" s="84">
        <v>16</v>
      </c>
      <c r="B514" s="83" t="s">
        <v>2549</v>
      </c>
      <c r="C514" s="83" t="s">
        <v>2224</v>
      </c>
      <c r="D514" s="93" t="s">
        <v>2309</v>
      </c>
      <c r="F514" t="str">
        <f t="shared" si="0"/>
        <v>MARIA CARMEN PEREZ CAMPOS</v>
      </c>
      <c r="G514" s="79" t="s">
        <v>2446</v>
      </c>
      <c r="H514" t="s">
        <v>2446</v>
      </c>
      <c r="I514" t="s">
        <v>2446</v>
      </c>
    </row>
    <row r="515" spans="1:9" ht="12.75">
      <c r="A515" s="84">
        <v>17</v>
      </c>
      <c r="B515" s="83" t="s">
        <v>2551</v>
      </c>
      <c r="C515" s="83" t="s">
        <v>2518</v>
      </c>
      <c r="D515" s="93" t="s">
        <v>2235</v>
      </c>
      <c r="F515" t="str">
        <f t="shared" si="0"/>
        <v>ELVA IBAÑEZ MEDINA</v>
      </c>
      <c r="G515" s="79" t="s">
        <v>2446</v>
      </c>
      <c r="H515" t="s">
        <v>2446</v>
      </c>
      <c r="I515" t="s">
        <v>2446</v>
      </c>
    </row>
    <row r="516" spans="1:9" ht="12.75">
      <c r="A516" s="84">
        <v>18</v>
      </c>
      <c r="B516" s="83" t="s">
        <v>2552</v>
      </c>
      <c r="C516" s="83"/>
      <c r="D516" s="93"/>
      <c r="F516" t="str">
        <f t="shared" si="0"/>
        <v>INACTIVO  </v>
      </c>
      <c r="G516" s="79" t="s">
        <v>2446</v>
      </c>
      <c r="H516" t="s">
        <v>2446</v>
      </c>
      <c r="I516" t="s">
        <v>2446</v>
      </c>
    </row>
    <row r="517" spans="1:9" ht="12.75">
      <c r="A517" s="84">
        <v>19</v>
      </c>
      <c r="B517" s="83" t="s">
        <v>2552</v>
      </c>
      <c r="C517" s="83"/>
      <c r="D517" s="93"/>
      <c r="F517" t="str">
        <f t="shared" si="0"/>
        <v>INACTIVO  </v>
      </c>
      <c r="G517" s="79" t="s">
        <v>2446</v>
      </c>
      <c r="H517" t="s">
        <v>2446</v>
      </c>
      <c r="I517" t="s">
        <v>2446</v>
      </c>
    </row>
    <row r="518" spans="1:9" ht="12.75">
      <c r="A518" s="84">
        <v>20</v>
      </c>
      <c r="B518" s="83" t="s">
        <v>2345</v>
      </c>
      <c r="C518" s="83" t="s">
        <v>2275</v>
      </c>
      <c r="D518" s="93" t="s">
        <v>2553</v>
      </c>
      <c r="F518" t="str">
        <f t="shared" si="0"/>
        <v>SILVIA RIVERA ALCANTARA</v>
      </c>
      <c r="G518" s="79" t="s">
        <v>2446</v>
      </c>
      <c r="H518" t="s">
        <v>2446</v>
      </c>
      <c r="I518" t="s">
        <v>2446</v>
      </c>
    </row>
    <row r="519" spans="1:9" ht="12.75">
      <c r="A519" s="84">
        <v>21</v>
      </c>
      <c r="B519" s="83" t="s">
        <v>2521</v>
      </c>
      <c r="C519" s="83" t="s">
        <v>2257</v>
      </c>
      <c r="D519" s="93" t="s">
        <v>2554</v>
      </c>
      <c r="F519" t="str">
        <f t="shared" si="0"/>
        <v>ARACELI RODRIGUEZ CORDERO</v>
      </c>
      <c r="G519" s="79" t="s">
        <v>2446</v>
      </c>
      <c r="H519" t="s">
        <v>2446</v>
      </c>
      <c r="I519" t="s">
        <v>2446</v>
      </c>
    </row>
    <row r="520" spans="1:9" ht="12.75">
      <c r="A520" s="84">
        <v>22</v>
      </c>
      <c r="B520" s="83" t="s">
        <v>2556</v>
      </c>
      <c r="C520" s="83" t="s">
        <v>2235</v>
      </c>
      <c r="D520" s="93" t="s">
        <v>2311</v>
      </c>
      <c r="F520" t="str">
        <f t="shared" si="0"/>
        <v>VERONICA MEDINA DIAZ</v>
      </c>
      <c r="G520" s="79" t="s">
        <v>2446</v>
      </c>
      <c r="H520" t="s">
        <v>2446</v>
      </c>
      <c r="I520" t="s">
        <v>2446</v>
      </c>
    </row>
    <row r="521" spans="1:9" ht="12.75">
      <c r="A521" s="84">
        <v>23</v>
      </c>
      <c r="B521" s="83" t="s">
        <v>2557</v>
      </c>
      <c r="C521" s="83" t="s">
        <v>2319</v>
      </c>
      <c r="D521" s="93" t="s">
        <v>2558</v>
      </c>
      <c r="F521" t="str">
        <f t="shared" si="0"/>
        <v>JULIA TORRES AMARO</v>
      </c>
      <c r="G521" s="79" t="s">
        <v>2446</v>
      </c>
      <c r="H521" t="s">
        <v>2446</v>
      </c>
      <c r="I521" t="s">
        <v>2446</v>
      </c>
    </row>
    <row r="522" spans="1:9" ht="12.75">
      <c r="A522" s="84">
        <v>24</v>
      </c>
      <c r="B522" s="83" t="s">
        <v>2560</v>
      </c>
      <c r="C522" s="83" t="s">
        <v>2440</v>
      </c>
      <c r="D522" s="93" t="s">
        <v>2259</v>
      </c>
      <c r="F522" t="str">
        <f t="shared" si="0"/>
        <v>GIOVANNI ESPINOZA GONZALEZ</v>
      </c>
      <c r="G522" s="79" t="s">
        <v>2446</v>
      </c>
      <c r="H522" t="s">
        <v>2446</v>
      </c>
      <c r="I522" t="s">
        <v>2446</v>
      </c>
    </row>
    <row r="523" spans="1:9" ht="12.75">
      <c r="A523" s="84">
        <v>25</v>
      </c>
      <c r="B523" s="83" t="s">
        <v>2561</v>
      </c>
      <c r="C523" s="83" t="s">
        <v>2257</v>
      </c>
      <c r="D523" s="93" t="s">
        <v>2259</v>
      </c>
      <c r="F523" t="str">
        <f t="shared" si="0"/>
        <v>GABINA RODRIGUEZ GONZALEZ</v>
      </c>
      <c r="G523" s="79" t="s">
        <v>2446</v>
      </c>
      <c r="H523" t="s">
        <v>2446</v>
      </c>
      <c r="I523" t="s">
        <v>2446</v>
      </c>
    </row>
    <row r="524" spans="1:9" ht="12.75">
      <c r="A524" s="84">
        <v>26</v>
      </c>
      <c r="B524" s="83" t="s">
        <v>2353</v>
      </c>
      <c r="C524" s="83" t="s">
        <v>2562</v>
      </c>
      <c r="D524" s="93" t="s">
        <v>2397</v>
      </c>
      <c r="F524" t="str">
        <f t="shared" si="0"/>
        <v>JUAN CARLOS OLIVIOS ARENAS</v>
      </c>
      <c r="G524" s="79" t="s">
        <v>2446</v>
      </c>
      <c r="H524" t="s">
        <v>2446</v>
      </c>
      <c r="I524" t="s">
        <v>2446</v>
      </c>
    </row>
    <row r="525" spans="1:9" ht="12.75">
      <c r="A525" s="84">
        <v>27</v>
      </c>
      <c r="B525" s="83" t="s">
        <v>2563</v>
      </c>
      <c r="C525" s="83" t="s">
        <v>2275</v>
      </c>
      <c r="D525" s="93" t="s">
        <v>2553</v>
      </c>
      <c r="F525" t="str">
        <f t="shared" si="0"/>
        <v>PAULA GEORGINA RIVERA ALCANTARA</v>
      </c>
      <c r="G525" s="79" t="s">
        <v>2446</v>
      </c>
      <c r="H525" t="s">
        <v>2446</v>
      </c>
      <c r="I525" t="s">
        <v>2446</v>
      </c>
    </row>
    <row r="526" spans="1:9" ht="12.75">
      <c r="A526" s="84">
        <v>28</v>
      </c>
      <c r="B526" s="83" t="s">
        <v>2564</v>
      </c>
      <c r="C526" s="83" t="s">
        <v>2295</v>
      </c>
      <c r="D526" s="93" t="s">
        <v>2319</v>
      </c>
      <c r="F526" t="str">
        <f t="shared" si="0"/>
        <v>GILBERTO MORALES TORRES</v>
      </c>
      <c r="G526" s="79" t="s">
        <v>2446</v>
      </c>
      <c r="H526" t="s">
        <v>2446</v>
      </c>
      <c r="I526" t="s">
        <v>2446</v>
      </c>
    </row>
    <row r="527" spans="1:9" ht="12.75">
      <c r="A527" s="84">
        <v>29</v>
      </c>
      <c r="B527" s="83" t="s">
        <v>2564</v>
      </c>
      <c r="C527" s="83" t="s">
        <v>2295</v>
      </c>
      <c r="D527" s="93" t="s">
        <v>2319</v>
      </c>
      <c r="F527" t="str">
        <f t="shared" si="0"/>
        <v>GILBERTO MORALES TORRES</v>
      </c>
      <c r="G527" s="79" t="s">
        <v>2446</v>
      </c>
      <c r="H527" t="s">
        <v>2446</v>
      </c>
      <c r="I527" t="s">
        <v>2446</v>
      </c>
    </row>
    <row r="528" spans="1:9" ht="12.75">
      <c r="A528" s="84">
        <v>30</v>
      </c>
      <c r="B528" s="83" t="s">
        <v>2566</v>
      </c>
      <c r="C528" s="83" t="s">
        <v>2338</v>
      </c>
      <c r="D528" s="93" t="s">
        <v>2351</v>
      </c>
      <c r="F528" t="str">
        <f t="shared" si="0"/>
        <v>SOLEDAD AGUILAR JIMENEZ</v>
      </c>
      <c r="G528" s="79" t="s">
        <v>2446</v>
      </c>
      <c r="H528" t="s">
        <v>2446</v>
      </c>
      <c r="I528" t="s">
        <v>2446</v>
      </c>
    </row>
    <row r="529" spans="1:9" ht="12.75">
      <c r="A529" s="84">
        <v>31</v>
      </c>
      <c r="B529" s="83" t="s">
        <v>2568</v>
      </c>
      <c r="C529" s="83" t="s">
        <v>2270</v>
      </c>
      <c r="D529" s="93" t="s">
        <v>2338</v>
      </c>
      <c r="F529" t="str">
        <f t="shared" si="0"/>
        <v>LORENA HERNANDEZ AGUILAR</v>
      </c>
      <c r="G529" s="79" t="s">
        <v>2446</v>
      </c>
      <c r="H529" t="s">
        <v>2446</v>
      </c>
      <c r="I529" t="s">
        <v>2446</v>
      </c>
    </row>
    <row r="530" spans="1:9" ht="12.75">
      <c r="A530" s="84">
        <v>32</v>
      </c>
      <c r="B530" s="83" t="s">
        <v>2570</v>
      </c>
      <c r="C530" s="83" t="s">
        <v>2275</v>
      </c>
      <c r="D530" s="93" t="s">
        <v>2553</v>
      </c>
      <c r="F530" t="str">
        <f t="shared" si="0"/>
        <v>SARA RIVERA ALCANTARA</v>
      </c>
      <c r="G530" s="79" t="s">
        <v>2446</v>
      </c>
      <c r="H530" t="s">
        <v>2446</v>
      </c>
      <c r="I530" t="s">
        <v>2446</v>
      </c>
    </row>
    <row r="531" spans="1:9" ht="12.75">
      <c r="A531" s="84">
        <v>33</v>
      </c>
      <c r="B531" s="83" t="s">
        <v>2552</v>
      </c>
      <c r="C531" s="83" t="s">
        <v>2552</v>
      </c>
      <c r="D531" s="93"/>
      <c r="F531" t="str">
        <f aca="true" t="shared" si="1" ref="F531:F562">B531&amp;G531&amp;C531&amp;G531&amp;D531</f>
        <v>INACTIVO INACTIVO </v>
      </c>
      <c r="G531" s="79" t="s">
        <v>2446</v>
      </c>
      <c r="H531" t="s">
        <v>2446</v>
      </c>
      <c r="I531" t="s">
        <v>2446</v>
      </c>
    </row>
    <row r="532" spans="1:9" ht="12.75">
      <c r="A532" s="84">
        <v>34</v>
      </c>
      <c r="B532" s="83" t="s">
        <v>2571</v>
      </c>
      <c r="C532" s="83" t="s">
        <v>2572</v>
      </c>
      <c r="D532" s="93" t="s">
        <v>2573</v>
      </c>
      <c r="F532" t="str">
        <f t="shared" si="1"/>
        <v>BIBIANA CASOLES BALLEZA</v>
      </c>
      <c r="G532" s="79" t="s">
        <v>2446</v>
      </c>
      <c r="H532" t="s">
        <v>2446</v>
      </c>
      <c r="I532" t="s">
        <v>2446</v>
      </c>
    </row>
    <row r="533" spans="1:9" ht="12.75">
      <c r="A533" s="84">
        <v>35</v>
      </c>
      <c r="B533" s="83" t="s">
        <v>2272</v>
      </c>
      <c r="C533" s="83" t="s">
        <v>2275</v>
      </c>
      <c r="D533" s="93" t="s">
        <v>2553</v>
      </c>
      <c r="F533" t="str">
        <f t="shared" si="1"/>
        <v>MARIA LUISA RIVERA ALCANTARA</v>
      </c>
      <c r="G533" s="79" t="s">
        <v>2446</v>
      </c>
      <c r="H533" t="s">
        <v>2446</v>
      </c>
      <c r="I533" t="s">
        <v>2446</v>
      </c>
    </row>
    <row r="534" spans="1:9" ht="12.75">
      <c r="A534" s="84">
        <v>36</v>
      </c>
      <c r="B534" s="83" t="s">
        <v>2575</v>
      </c>
      <c r="C534" s="83" t="s">
        <v>2338</v>
      </c>
      <c r="D534" s="93" t="s">
        <v>2351</v>
      </c>
      <c r="F534" t="str">
        <f t="shared" si="1"/>
        <v>IMELDA AGUILAR JIMENEZ</v>
      </c>
      <c r="G534" s="79" t="s">
        <v>2446</v>
      </c>
      <c r="H534" t="s">
        <v>2446</v>
      </c>
      <c r="I534" t="s">
        <v>2446</v>
      </c>
    </row>
    <row r="535" spans="1:9" ht="12.75">
      <c r="A535" s="84">
        <v>37</v>
      </c>
      <c r="B535" s="83" t="s">
        <v>2575</v>
      </c>
      <c r="C535" s="83" t="s">
        <v>2338</v>
      </c>
      <c r="D535" s="93" t="s">
        <v>2351</v>
      </c>
      <c r="F535" t="str">
        <f t="shared" si="1"/>
        <v>IMELDA AGUILAR JIMENEZ</v>
      </c>
      <c r="G535" s="79" t="s">
        <v>2446</v>
      </c>
      <c r="H535" t="s">
        <v>2446</v>
      </c>
      <c r="I535" t="s">
        <v>2446</v>
      </c>
    </row>
    <row r="536" spans="1:9" ht="12.75">
      <c r="A536" s="84">
        <v>38</v>
      </c>
      <c r="B536" s="83" t="s">
        <v>2577</v>
      </c>
      <c r="C536" s="83" t="s">
        <v>2299</v>
      </c>
      <c r="D536" s="93" t="s">
        <v>2578</v>
      </c>
      <c r="F536" t="str">
        <f t="shared" si="1"/>
        <v>GRACIELA LOPEZ TINTOR</v>
      </c>
      <c r="G536" s="79" t="s">
        <v>2446</v>
      </c>
      <c r="H536" t="s">
        <v>2446</v>
      </c>
      <c r="I536" t="s">
        <v>2446</v>
      </c>
    </row>
    <row r="537" spans="1:9" ht="12.75">
      <c r="A537" s="84">
        <v>39</v>
      </c>
      <c r="B537" s="83" t="s">
        <v>2430</v>
      </c>
      <c r="C537" s="83" t="s">
        <v>2306</v>
      </c>
      <c r="D537" s="93" t="s">
        <v>2579</v>
      </c>
      <c r="F537" t="str">
        <f t="shared" si="1"/>
        <v>SUSANA RAMOS CANACASCO</v>
      </c>
      <c r="G537" s="79" t="s">
        <v>2446</v>
      </c>
      <c r="H537" t="s">
        <v>2446</v>
      </c>
      <c r="I537" t="s">
        <v>2446</v>
      </c>
    </row>
    <row r="538" spans="1:9" ht="12.75">
      <c r="A538" s="84">
        <v>40</v>
      </c>
      <c r="B538" s="83" t="s">
        <v>2429</v>
      </c>
      <c r="C538" s="83" t="s">
        <v>2580</v>
      </c>
      <c r="D538" s="93" t="s">
        <v>2302</v>
      </c>
      <c r="F538" t="str">
        <f t="shared" si="1"/>
        <v>ENRIQUE SOTO PADILLA</v>
      </c>
      <c r="G538" s="79" t="s">
        <v>2446</v>
      </c>
      <c r="H538" t="s">
        <v>2446</v>
      </c>
      <c r="I538" t="s">
        <v>2446</v>
      </c>
    </row>
    <row r="539" spans="1:9" ht="12.75">
      <c r="A539" s="84">
        <v>41</v>
      </c>
      <c r="B539" s="83" t="s">
        <v>2582</v>
      </c>
      <c r="C539" s="83" t="s">
        <v>2319</v>
      </c>
      <c r="D539" s="93" t="s">
        <v>2290</v>
      </c>
      <c r="F539" t="str">
        <f t="shared" si="1"/>
        <v>PABLO ALFREDO TORRES CASTILLO</v>
      </c>
      <c r="G539" s="79" t="s">
        <v>2446</v>
      </c>
      <c r="H539" t="s">
        <v>2446</v>
      </c>
      <c r="I539" t="s">
        <v>2446</v>
      </c>
    </row>
    <row r="540" spans="1:9" ht="12.75">
      <c r="A540" s="84">
        <v>42</v>
      </c>
      <c r="B540" s="83" t="s">
        <v>2584</v>
      </c>
      <c r="C540" s="83" t="s">
        <v>2526</v>
      </c>
      <c r="D540" s="93" t="s">
        <v>2285</v>
      </c>
      <c r="F540" t="str">
        <f t="shared" si="1"/>
        <v>BERTHA CALNACASCO VAZQUEZ</v>
      </c>
      <c r="G540" s="79" t="s">
        <v>2446</v>
      </c>
      <c r="H540" t="s">
        <v>2446</v>
      </c>
      <c r="I540" t="s">
        <v>2446</v>
      </c>
    </row>
    <row r="541" spans="1:9" ht="12.75">
      <c r="A541" s="84">
        <v>43</v>
      </c>
      <c r="B541" s="83" t="s">
        <v>2586</v>
      </c>
      <c r="C541" s="83" t="s">
        <v>2259</v>
      </c>
      <c r="D541" s="93" t="s">
        <v>2587</v>
      </c>
      <c r="F541" t="str">
        <f t="shared" si="1"/>
        <v>JUDITH GONZALEZ MONTERO</v>
      </c>
      <c r="G541" s="79" t="s">
        <v>2446</v>
      </c>
      <c r="H541" t="s">
        <v>2446</v>
      </c>
      <c r="I541" t="s">
        <v>2446</v>
      </c>
    </row>
    <row r="542" spans="1:9" ht="12.75">
      <c r="A542" s="84">
        <v>44</v>
      </c>
      <c r="B542" s="83" t="s">
        <v>2588</v>
      </c>
      <c r="C542" s="83" t="s">
        <v>2400</v>
      </c>
      <c r="D542" s="93" t="s">
        <v>2295</v>
      </c>
      <c r="F542" t="str">
        <f t="shared" si="1"/>
        <v>EVANGELINA GUEVARA MORALES</v>
      </c>
      <c r="G542" s="79" t="s">
        <v>2446</v>
      </c>
      <c r="H542" t="s">
        <v>2446</v>
      </c>
      <c r="I542" t="s">
        <v>2446</v>
      </c>
    </row>
    <row r="543" spans="1:9" ht="12.75">
      <c r="A543" s="84">
        <v>45</v>
      </c>
      <c r="B543" s="83" t="s">
        <v>2590</v>
      </c>
      <c r="C543" s="83" t="s">
        <v>2311</v>
      </c>
      <c r="D543" s="93" t="s">
        <v>2316</v>
      </c>
      <c r="F543" t="str">
        <f t="shared" si="1"/>
        <v>EMMA DIAZ CABELLO</v>
      </c>
      <c r="G543" s="79" t="s">
        <v>2446</v>
      </c>
      <c r="H543" t="s">
        <v>2446</v>
      </c>
      <c r="I543" t="s">
        <v>2446</v>
      </c>
    </row>
    <row r="544" spans="1:9" ht="12.75">
      <c r="A544" s="84">
        <v>46</v>
      </c>
      <c r="B544" s="83" t="s">
        <v>2591</v>
      </c>
      <c r="C544" s="83" t="s">
        <v>2532</v>
      </c>
      <c r="D544" s="93" t="s">
        <v>2336</v>
      </c>
      <c r="F544" t="str">
        <f t="shared" si="1"/>
        <v>MARIA DEL ROSARIO ROSAS ORTIZ</v>
      </c>
      <c r="G544" s="79" t="s">
        <v>2446</v>
      </c>
      <c r="H544" t="s">
        <v>2446</v>
      </c>
      <c r="I544" t="s">
        <v>2446</v>
      </c>
    </row>
    <row r="545" spans="1:9" ht="12.75">
      <c r="A545" s="84">
        <v>47</v>
      </c>
      <c r="B545" s="83" t="s">
        <v>2552</v>
      </c>
      <c r="C545" s="83"/>
      <c r="D545" s="93"/>
      <c r="F545" t="str">
        <f t="shared" si="1"/>
        <v>INACTIVO  </v>
      </c>
      <c r="G545" s="79" t="s">
        <v>2446</v>
      </c>
      <c r="H545" t="s">
        <v>2446</v>
      </c>
      <c r="I545" t="s">
        <v>2446</v>
      </c>
    </row>
    <row r="546" spans="1:9" ht="12.75">
      <c r="A546" s="84">
        <v>48</v>
      </c>
      <c r="B546" s="83" t="s">
        <v>2552</v>
      </c>
      <c r="C546" s="83"/>
      <c r="D546" s="93"/>
      <c r="F546" t="str">
        <f t="shared" si="1"/>
        <v>INACTIVO  </v>
      </c>
      <c r="G546" s="79" t="s">
        <v>2446</v>
      </c>
      <c r="H546" t="s">
        <v>2446</v>
      </c>
      <c r="I546" t="s">
        <v>2446</v>
      </c>
    </row>
    <row r="547" spans="1:9" ht="12.75">
      <c r="A547" s="84">
        <v>49</v>
      </c>
      <c r="B547" s="83" t="s">
        <v>2552</v>
      </c>
      <c r="C547" s="83"/>
      <c r="D547" s="93"/>
      <c r="F547" t="str">
        <f t="shared" si="1"/>
        <v>INACTIVO  </v>
      </c>
      <c r="G547" s="79" t="s">
        <v>2446</v>
      </c>
      <c r="H547" t="s">
        <v>2446</v>
      </c>
      <c r="I547" t="s">
        <v>2446</v>
      </c>
    </row>
    <row r="548" spans="1:9" ht="12.75">
      <c r="A548" s="84">
        <v>50</v>
      </c>
      <c r="B548" s="83" t="s">
        <v>2284</v>
      </c>
      <c r="C548" s="83" t="s">
        <v>2285</v>
      </c>
      <c r="D548" s="93" t="s">
        <v>2593</v>
      </c>
      <c r="F548" t="str">
        <f t="shared" si="1"/>
        <v>GUADALUPE VAZQUEZ GARCES</v>
      </c>
      <c r="G548" s="79" t="s">
        <v>2446</v>
      </c>
      <c r="H548" t="s">
        <v>2446</v>
      </c>
      <c r="I548" t="s">
        <v>2446</v>
      </c>
    </row>
    <row r="549" spans="1:9" ht="12.75">
      <c r="A549" s="84">
        <v>51</v>
      </c>
      <c r="B549" s="83" t="s">
        <v>2594</v>
      </c>
      <c r="C549" s="83" t="s">
        <v>2263</v>
      </c>
      <c r="D549" s="93" t="s">
        <v>2285</v>
      </c>
      <c r="F549" t="str">
        <f t="shared" si="1"/>
        <v>EDILBERO MARTINEZ VAZQUEZ</v>
      </c>
      <c r="G549" s="79" t="s">
        <v>2446</v>
      </c>
      <c r="H549" t="s">
        <v>2446</v>
      </c>
      <c r="I549" t="s">
        <v>2446</v>
      </c>
    </row>
    <row r="550" spans="1:9" ht="12.75">
      <c r="A550" s="84">
        <v>52</v>
      </c>
      <c r="B550" s="83" t="s">
        <v>2552</v>
      </c>
      <c r="C550" s="83"/>
      <c r="D550" s="93"/>
      <c r="F550" t="str">
        <f t="shared" si="1"/>
        <v>INACTIVO  </v>
      </c>
      <c r="G550" s="79" t="s">
        <v>2446</v>
      </c>
      <c r="H550" t="s">
        <v>2446</v>
      </c>
      <c r="I550" t="s">
        <v>2446</v>
      </c>
    </row>
    <row r="551" spans="1:9" ht="12.75">
      <c r="A551" s="84">
        <v>53</v>
      </c>
      <c r="B551" s="83" t="s">
        <v>2595</v>
      </c>
      <c r="C551" s="83" t="s">
        <v>2311</v>
      </c>
      <c r="D551" s="93" t="s">
        <v>2351</v>
      </c>
      <c r="F551" t="str">
        <f t="shared" si="1"/>
        <v>RAFAEL DIAZ JIMENEZ</v>
      </c>
      <c r="G551" s="79" t="s">
        <v>2446</v>
      </c>
      <c r="H551" t="s">
        <v>2446</v>
      </c>
      <c r="I551" t="s">
        <v>2446</v>
      </c>
    </row>
    <row r="552" spans="1:9" ht="12.75">
      <c r="A552" s="84">
        <v>54</v>
      </c>
      <c r="B552" s="83" t="s">
        <v>2596</v>
      </c>
      <c r="C552" s="83" t="s">
        <v>2311</v>
      </c>
      <c r="D552" s="93" t="s">
        <v>2351</v>
      </c>
      <c r="F552" t="str">
        <f t="shared" si="1"/>
        <v>FRANCISCO DIAZ JIMENEZ</v>
      </c>
      <c r="G552" s="79" t="s">
        <v>2446</v>
      </c>
      <c r="H552" t="s">
        <v>2446</v>
      </c>
      <c r="I552" t="s">
        <v>2446</v>
      </c>
    </row>
    <row r="553" spans="1:9" ht="12.75">
      <c r="A553" s="84">
        <v>55</v>
      </c>
      <c r="B553" s="83" t="s">
        <v>2236</v>
      </c>
      <c r="C553" s="83" t="s">
        <v>2597</v>
      </c>
      <c r="D553" s="93" t="s">
        <v>2598</v>
      </c>
      <c r="F553" t="str">
        <f t="shared" si="1"/>
        <v>EDGAR CORTES MARES</v>
      </c>
      <c r="G553" s="79" t="s">
        <v>2446</v>
      </c>
      <c r="H553" t="s">
        <v>2446</v>
      </c>
      <c r="I553" t="s">
        <v>2446</v>
      </c>
    </row>
    <row r="554" spans="1:9" ht="12.75">
      <c r="A554" s="84">
        <v>56</v>
      </c>
      <c r="B554" s="83" t="s">
        <v>2599</v>
      </c>
      <c r="C554" s="83" t="s">
        <v>2597</v>
      </c>
      <c r="D554" s="93" t="s">
        <v>2600</v>
      </c>
      <c r="F554" t="str">
        <f t="shared" si="1"/>
        <v>ASUNCION ENCARNACION CORTES NICOLAS</v>
      </c>
      <c r="G554" s="79" t="s">
        <v>2446</v>
      </c>
      <c r="H554" t="s">
        <v>2446</v>
      </c>
      <c r="I554" t="s">
        <v>2446</v>
      </c>
    </row>
    <row r="555" spans="1:9" ht="12.75">
      <c r="A555" s="84">
        <v>57</v>
      </c>
      <c r="B555" s="83" t="s">
        <v>2601</v>
      </c>
      <c r="C555" s="83" t="s">
        <v>2299</v>
      </c>
      <c r="D555" s="93" t="s">
        <v>2338</v>
      </c>
      <c r="F555" t="str">
        <f t="shared" si="1"/>
        <v>MATILDE LOPEZ AGUILAR</v>
      </c>
      <c r="G555" s="79" t="s">
        <v>2446</v>
      </c>
      <c r="H555" t="s">
        <v>2446</v>
      </c>
      <c r="I555" t="s">
        <v>2446</v>
      </c>
    </row>
    <row r="556" spans="1:9" ht="12.75">
      <c r="A556" s="84">
        <v>58</v>
      </c>
      <c r="B556" s="83" t="s">
        <v>2362</v>
      </c>
      <c r="C556" s="83" t="s">
        <v>2540</v>
      </c>
      <c r="D556" s="93" t="s">
        <v>2602</v>
      </c>
      <c r="F556" t="str">
        <f t="shared" si="1"/>
        <v>ANDRES HERRERA OROSCO</v>
      </c>
      <c r="G556" s="79" t="s">
        <v>2446</v>
      </c>
      <c r="H556" t="s">
        <v>2446</v>
      </c>
      <c r="I556" t="s">
        <v>2446</v>
      </c>
    </row>
    <row r="557" spans="1:9" ht="12.75">
      <c r="A557" s="84">
        <v>59</v>
      </c>
      <c r="B557" s="83" t="s">
        <v>2552</v>
      </c>
      <c r="C557" s="83"/>
      <c r="D557" s="93"/>
      <c r="F557" t="str">
        <f t="shared" si="1"/>
        <v>INACTIVO  </v>
      </c>
      <c r="G557" s="79" t="s">
        <v>2446</v>
      </c>
      <c r="H557" t="s">
        <v>2446</v>
      </c>
      <c r="I557" t="s">
        <v>2446</v>
      </c>
    </row>
    <row r="558" spans="1:9" ht="12.75">
      <c r="A558" s="84">
        <v>60</v>
      </c>
      <c r="B558" s="83" t="s">
        <v>2324</v>
      </c>
      <c r="C558" s="83" t="s">
        <v>2603</v>
      </c>
      <c r="D558" s="93" t="s">
        <v>2604</v>
      </c>
      <c r="F558" t="str">
        <f t="shared" si="1"/>
        <v>JORGE ALBERTO VALDEZ ZARATE</v>
      </c>
      <c r="G558" s="79" t="s">
        <v>2446</v>
      </c>
      <c r="H558" t="s">
        <v>2446</v>
      </c>
      <c r="I558" t="s">
        <v>2446</v>
      </c>
    </row>
    <row r="559" spans="1:9" ht="12.75">
      <c r="A559" s="91">
        <v>61</v>
      </c>
      <c r="B559" s="92" t="s">
        <v>2588</v>
      </c>
      <c r="C559" s="92" t="s">
        <v>2605</v>
      </c>
      <c r="D559" s="94" t="s">
        <v>2405</v>
      </c>
      <c r="F559" t="str">
        <f t="shared" si="1"/>
        <v>EVANGELINA MATA ALVARADO</v>
      </c>
      <c r="G559" s="79" t="s">
        <v>2446</v>
      </c>
      <c r="H559" t="s">
        <v>2446</v>
      </c>
      <c r="I559" t="s">
        <v>2446</v>
      </c>
    </row>
    <row r="560" spans="1:9" ht="12.75">
      <c r="A560" s="84">
        <v>62</v>
      </c>
      <c r="B560" s="83" t="s">
        <v>2606</v>
      </c>
      <c r="C560" s="83" t="s">
        <v>2340</v>
      </c>
      <c r="D560" s="93" t="s">
        <v>2607</v>
      </c>
      <c r="F560" t="str">
        <f t="shared" si="1"/>
        <v>PEDRO  MENDOZA VILLASANTE</v>
      </c>
      <c r="G560" s="79" t="s">
        <v>2446</v>
      </c>
      <c r="H560" t="s">
        <v>2446</v>
      </c>
      <c r="I560" t="s">
        <v>2446</v>
      </c>
    </row>
    <row r="561" spans="1:9" ht="12.75">
      <c r="A561" s="84">
        <v>63</v>
      </c>
      <c r="B561" s="83" t="s">
        <v>2609</v>
      </c>
      <c r="C561" s="83" t="s">
        <v>2610</v>
      </c>
      <c r="D561" s="93" t="s">
        <v>2351</v>
      </c>
      <c r="F561" t="str">
        <f t="shared" si="1"/>
        <v>JUANA GUADALUPE RANGEL JIMENEZ</v>
      </c>
      <c r="G561" s="79" t="s">
        <v>2446</v>
      </c>
      <c r="H561" t="s">
        <v>2446</v>
      </c>
      <c r="I561" t="s">
        <v>2446</v>
      </c>
    </row>
    <row r="562" spans="1:9" ht="12.75">
      <c r="A562" s="84">
        <v>64</v>
      </c>
      <c r="B562" s="83" t="s">
        <v>2238</v>
      </c>
      <c r="C562" s="83" t="s">
        <v>2610</v>
      </c>
      <c r="D562" s="93" t="s">
        <v>2351</v>
      </c>
      <c r="F562" t="str">
        <f t="shared" si="1"/>
        <v>RAQUEL RANGEL JIMENEZ</v>
      </c>
      <c r="G562" s="79" t="s">
        <v>2446</v>
      </c>
      <c r="H562" t="s">
        <v>2446</v>
      </c>
      <c r="I562" t="s">
        <v>2446</v>
      </c>
    </row>
    <row r="563" spans="1:9" ht="12.75">
      <c r="A563" s="84">
        <v>65</v>
      </c>
      <c r="B563" s="83" t="s">
        <v>2611</v>
      </c>
      <c r="C563" s="83" t="s">
        <v>2351</v>
      </c>
      <c r="D563" s="93" t="s">
        <v>2612</v>
      </c>
      <c r="F563" t="str">
        <f aca="true" t="shared" si="2" ref="F563:F577">B563&amp;G563&amp;C563&amp;G563&amp;D563</f>
        <v>PILAR LUCERO EVELIN JIMENEZ ARGUELLO</v>
      </c>
      <c r="G563" s="79" t="s">
        <v>2446</v>
      </c>
      <c r="H563" t="s">
        <v>2446</v>
      </c>
      <c r="I563" t="s">
        <v>2446</v>
      </c>
    </row>
    <row r="564" spans="1:9" ht="12.75">
      <c r="A564" s="84">
        <v>66</v>
      </c>
      <c r="B564" s="83" t="s">
        <v>2552</v>
      </c>
      <c r="C564" s="83"/>
      <c r="D564" s="93"/>
      <c r="F564" t="str">
        <f t="shared" si="2"/>
        <v>INACTIVO  </v>
      </c>
      <c r="G564" s="79" t="s">
        <v>2446</v>
      </c>
      <c r="H564" t="s">
        <v>2446</v>
      </c>
      <c r="I564" t="s">
        <v>2446</v>
      </c>
    </row>
    <row r="565" spans="1:9" ht="12.75">
      <c r="A565" s="84">
        <v>67</v>
      </c>
      <c r="B565" s="83" t="s">
        <v>2613</v>
      </c>
      <c r="C565" s="83" t="s">
        <v>2257</v>
      </c>
      <c r="D565" s="93" t="s">
        <v>2351</v>
      </c>
      <c r="F565" t="str">
        <f t="shared" si="2"/>
        <v>MARTHA LUCIA RODRIGUEZ JIMENEZ</v>
      </c>
      <c r="G565" s="79" t="s">
        <v>2446</v>
      </c>
      <c r="H565" t="s">
        <v>2446</v>
      </c>
      <c r="I565" t="s">
        <v>2446</v>
      </c>
    </row>
    <row r="566" spans="1:9" ht="12.75">
      <c r="A566" s="84">
        <v>68</v>
      </c>
      <c r="B566" s="83" t="s">
        <v>2614</v>
      </c>
      <c r="C566" s="83" t="s">
        <v>2615</v>
      </c>
      <c r="D566" s="93" t="s">
        <v>2237</v>
      </c>
      <c r="F566" t="str">
        <f t="shared" si="2"/>
        <v>ULISES CEDEÑO PAREDES</v>
      </c>
      <c r="G566" s="79" t="s">
        <v>2446</v>
      </c>
      <c r="H566" t="s">
        <v>2446</v>
      </c>
      <c r="I566" t="s">
        <v>2446</v>
      </c>
    </row>
    <row r="567" spans="1:9" ht="12.75">
      <c r="A567" s="84">
        <v>69</v>
      </c>
      <c r="B567" s="83" t="s">
        <v>2617</v>
      </c>
      <c r="C567" s="83" t="s">
        <v>2329</v>
      </c>
      <c r="D567" s="93" t="s">
        <v>2270</v>
      </c>
      <c r="F567" t="str">
        <f t="shared" si="2"/>
        <v>JOVITA CRUZ HERNANDEZ</v>
      </c>
      <c r="G567" s="79" t="s">
        <v>2446</v>
      </c>
      <c r="H567" t="s">
        <v>2446</v>
      </c>
      <c r="I567" t="s">
        <v>2446</v>
      </c>
    </row>
    <row r="568" spans="1:9" ht="12.75">
      <c r="A568" s="84">
        <v>70</v>
      </c>
      <c r="B568" s="83" t="s">
        <v>2618</v>
      </c>
      <c r="C568" s="83" t="s">
        <v>2619</v>
      </c>
      <c r="D568" s="93" t="s">
        <v>2620</v>
      </c>
      <c r="F568" t="str">
        <f t="shared" si="2"/>
        <v>FELIPA TAPIA CASTRO</v>
      </c>
      <c r="G568" s="79" t="s">
        <v>2446</v>
      </c>
      <c r="H568" t="s">
        <v>2446</v>
      </c>
      <c r="I568" t="s">
        <v>2446</v>
      </c>
    </row>
    <row r="569" spans="1:9" ht="12.75">
      <c r="A569" s="84">
        <v>71</v>
      </c>
      <c r="B569" s="83" t="s">
        <v>2621</v>
      </c>
      <c r="C569" s="83" t="s">
        <v>2351</v>
      </c>
      <c r="D569" s="93" t="s">
        <v>2263</v>
      </c>
      <c r="F569" t="str">
        <f t="shared" si="2"/>
        <v>ANA JIMENEZ MARTINEZ</v>
      </c>
      <c r="G569" s="79" t="s">
        <v>2446</v>
      </c>
      <c r="H569" t="s">
        <v>2446</v>
      </c>
      <c r="I569" t="s">
        <v>2446</v>
      </c>
    </row>
    <row r="570" spans="1:9" ht="12.75">
      <c r="A570" s="84">
        <v>72</v>
      </c>
      <c r="B570" s="83" t="s">
        <v>2622</v>
      </c>
      <c r="C570" s="83" t="s">
        <v>2223</v>
      </c>
      <c r="D570" s="93" t="s">
        <v>2224</v>
      </c>
      <c r="F570" t="str">
        <f t="shared" si="2"/>
        <v>ELEAZAR GALICIA PEREZ</v>
      </c>
      <c r="G570" s="79" t="s">
        <v>2446</v>
      </c>
      <c r="H570" t="s">
        <v>2446</v>
      </c>
      <c r="I570" t="s">
        <v>2446</v>
      </c>
    </row>
    <row r="571" spans="1:9" ht="12.75">
      <c r="A571" s="84">
        <v>73</v>
      </c>
      <c r="B571" s="83" t="s">
        <v>2624</v>
      </c>
      <c r="C571" s="83" t="s">
        <v>2340</v>
      </c>
      <c r="D571" s="93" t="s">
        <v>2224</v>
      </c>
      <c r="F571" t="str">
        <f t="shared" si="2"/>
        <v>GREGORIO MENDOZA PEREZ</v>
      </c>
      <c r="G571" s="79" t="s">
        <v>2446</v>
      </c>
      <c r="H571" t="s">
        <v>2446</v>
      </c>
      <c r="I571" t="s">
        <v>2446</v>
      </c>
    </row>
    <row r="572" spans="1:9" ht="12.75">
      <c r="A572" s="84">
        <v>74</v>
      </c>
      <c r="B572" s="83" t="s">
        <v>2626</v>
      </c>
      <c r="C572" s="83" t="s">
        <v>2627</v>
      </c>
      <c r="D572" s="93" t="s">
        <v>2299</v>
      </c>
      <c r="F572" t="str">
        <f t="shared" si="2"/>
        <v>ARTURO ALEJANDRO CONSTANTINO LOPEZ</v>
      </c>
      <c r="G572" s="79" t="s">
        <v>2446</v>
      </c>
      <c r="H572" t="s">
        <v>2446</v>
      </c>
      <c r="I572" t="s">
        <v>2446</v>
      </c>
    </row>
    <row r="573" spans="1:9" ht="12.75">
      <c r="A573" s="84">
        <v>75</v>
      </c>
      <c r="B573" s="83" t="s">
        <v>2577</v>
      </c>
      <c r="C573" s="83" t="s">
        <v>2278</v>
      </c>
      <c r="D573" s="93" t="s">
        <v>2628</v>
      </c>
      <c r="F573" t="str">
        <f t="shared" si="2"/>
        <v>GRACIELA ALVAREZ GALLARDO</v>
      </c>
      <c r="G573" s="79" t="s">
        <v>2446</v>
      </c>
      <c r="H573" t="s">
        <v>2446</v>
      </c>
      <c r="I573" t="s">
        <v>2446</v>
      </c>
    </row>
    <row r="574" spans="1:9" ht="12.75">
      <c r="A574" s="84">
        <v>76</v>
      </c>
      <c r="B574" s="83" t="s">
        <v>2630</v>
      </c>
      <c r="C574" s="83" t="s">
        <v>2311</v>
      </c>
      <c r="D574" s="93" t="s">
        <v>2631</v>
      </c>
      <c r="F574" t="str">
        <f t="shared" si="2"/>
        <v>LIBRADA DIAZ ACATITLA</v>
      </c>
      <c r="G574" s="79" t="s">
        <v>2446</v>
      </c>
      <c r="H574" t="s">
        <v>2446</v>
      </c>
      <c r="I574" t="s">
        <v>2446</v>
      </c>
    </row>
    <row r="575" spans="1:9" ht="12.75">
      <c r="A575" s="84">
        <v>77</v>
      </c>
      <c r="B575" s="83" t="s">
        <v>2552</v>
      </c>
      <c r="C575" s="83"/>
      <c r="D575" s="93"/>
      <c r="F575" t="str">
        <f t="shared" si="2"/>
        <v>INACTIVO  </v>
      </c>
      <c r="G575" s="79" t="s">
        <v>2446</v>
      </c>
      <c r="H575" t="s">
        <v>2446</v>
      </c>
      <c r="I575" t="s">
        <v>2446</v>
      </c>
    </row>
    <row r="576" spans="1:9" ht="12.75">
      <c r="A576" s="84">
        <v>78</v>
      </c>
      <c r="B576" s="83" t="s">
        <v>2632</v>
      </c>
      <c r="C576" s="83" t="s">
        <v>2633</v>
      </c>
      <c r="D576" s="93" t="s">
        <v>2259</v>
      </c>
      <c r="F576" t="str">
        <f t="shared" si="2"/>
        <v>DULCE MARIA SANTOS GONZALEZ</v>
      </c>
      <c r="G576" s="79" t="s">
        <v>2446</v>
      </c>
      <c r="H576" t="s">
        <v>2446</v>
      </c>
      <c r="I576" t="s">
        <v>2446</v>
      </c>
    </row>
    <row r="577" spans="1:9" ht="12.75">
      <c r="A577" s="84">
        <v>79</v>
      </c>
      <c r="B577" s="83" t="s">
        <v>2634</v>
      </c>
      <c r="C577" s="83" t="s">
        <v>2635</v>
      </c>
      <c r="D577" s="93" t="s">
        <v>2635</v>
      </c>
      <c r="F577" t="str">
        <f t="shared" si="2"/>
        <v>ISABEL SOSA SOSA</v>
      </c>
      <c r="G577" s="79" t="s">
        <v>2446</v>
      </c>
      <c r="H577" t="s">
        <v>2446</v>
      </c>
      <c r="I577" t="s">
        <v>2446</v>
      </c>
    </row>
  </sheetData>
  <sheetProtection/>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499:D577" name="Rango1_40"/>
    <protectedRange sqref="C16:C94" name="Rango1_42"/>
    <protectedRange sqref="B17" name="Rango1_1"/>
    <protectedRange sqref="B18" name="Rango1_2"/>
    <protectedRange sqref="B19:B20" name="Rango1_3"/>
    <protectedRange sqref="B21" name="Rango1_4"/>
    <protectedRange sqref="B22" name="Rango1_5"/>
    <protectedRange sqref="B23" name="Rango1_6"/>
    <protectedRange sqref="B24" name="Rango1_7"/>
    <protectedRange sqref="B25" name="Rango1_8"/>
    <protectedRange sqref="B26" name="Rango1_9"/>
    <protectedRange sqref="B27" name="Rango1_10"/>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theme="5" tint="-0.24997000396251678"/>
  </sheetPr>
  <dimension ref="A8:E165"/>
  <sheetViews>
    <sheetView zoomScalePageLayoutView="0" workbookViewId="0" topLeftCell="A1">
      <selection activeCell="D21" sqref="D2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119</v>
      </c>
      <c r="B13" s="277"/>
      <c r="C13" s="277"/>
      <c r="D13" s="277"/>
    </row>
    <row r="14" ht="12.75">
      <c r="A14" s="12"/>
    </row>
    <row r="15" spans="1:4" ht="25.5">
      <c r="A15" s="6" t="s">
        <v>15</v>
      </c>
      <c r="B15" s="6" t="s">
        <v>16</v>
      </c>
      <c r="C15" s="6" t="s">
        <v>17</v>
      </c>
      <c r="D15" s="31" t="s">
        <v>18</v>
      </c>
    </row>
    <row r="16" spans="1:4" ht="12.75">
      <c r="A16" s="52">
        <v>1</v>
      </c>
      <c r="B16" s="71" t="s">
        <v>1898</v>
      </c>
      <c r="C16" s="78" t="s">
        <v>195</v>
      </c>
      <c r="D16" s="71" t="s">
        <v>1899</v>
      </c>
    </row>
    <row r="17" spans="1:4" ht="12.75">
      <c r="A17" s="52">
        <v>2</v>
      </c>
      <c r="B17" s="71" t="s">
        <v>1900</v>
      </c>
      <c r="C17" s="78" t="s">
        <v>196</v>
      </c>
      <c r="D17" s="71" t="s">
        <v>1901</v>
      </c>
    </row>
    <row r="18" spans="1:4" ht="12.75">
      <c r="A18" s="52">
        <v>3</v>
      </c>
      <c r="B18" s="71" t="s">
        <v>1910</v>
      </c>
      <c r="C18" s="78" t="s">
        <v>196</v>
      </c>
      <c r="D18" s="71" t="s">
        <v>1902</v>
      </c>
    </row>
    <row r="19" spans="1:4" ht="12.75">
      <c r="A19" s="52">
        <v>4</v>
      </c>
      <c r="B19" s="73" t="s">
        <v>1903</v>
      </c>
      <c r="C19" s="73" t="s">
        <v>195</v>
      </c>
      <c r="D19" s="73" t="s">
        <v>1904</v>
      </c>
    </row>
    <row r="20" spans="1:4" ht="12.75">
      <c r="A20" s="52">
        <v>5</v>
      </c>
      <c r="B20" s="73" t="s">
        <v>1909</v>
      </c>
      <c r="C20" s="78" t="s">
        <v>196</v>
      </c>
      <c r="D20" s="75" t="s">
        <v>1905</v>
      </c>
    </row>
    <row r="21" spans="1:4" ht="12.75">
      <c r="A21" s="52">
        <v>6</v>
      </c>
      <c r="B21" s="73" t="s">
        <v>1903</v>
      </c>
      <c r="C21" s="78" t="s">
        <v>196</v>
      </c>
      <c r="D21" s="71" t="s">
        <v>1906</v>
      </c>
    </row>
    <row r="22" spans="1:4" ht="12.75">
      <c r="A22" s="52">
        <v>7</v>
      </c>
      <c r="B22" s="73" t="s">
        <v>1909</v>
      </c>
      <c r="C22" s="78" t="s">
        <v>196</v>
      </c>
      <c r="D22" s="71" t="s">
        <v>1907</v>
      </c>
    </row>
    <row r="23" spans="1:4" ht="12.75">
      <c r="A23" s="52">
        <v>8</v>
      </c>
      <c r="B23" s="73" t="s">
        <v>1909</v>
      </c>
      <c r="C23" s="78" t="s">
        <v>196</v>
      </c>
      <c r="D23" s="71" t="s">
        <v>1908</v>
      </c>
    </row>
    <row r="24" spans="1:4" ht="12.75">
      <c r="A24" s="52">
        <v>9</v>
      </c>
      <c r="B24" s="73" t="s">
        <v>1909</v>
      </c>
      <c r="C24" s="78" t="s">
        <v>195</v>
      </c>
      <c r="D24" s="75" t="s">
        <v>1911</v>
      </c>
    </row>
    <row r="25" spans="1:4" ht="12.75">
      <c r="A25" s="52">
        <v>10</v>
      </c>
      <c r="B25" s="75" t="s">
        <v>1912</v>
      </c>
      <c r="C25" s="78" t="s">
        <v>1914</v>
      </c>
      <c r="D25" s="75" t="s">
        <v>1913</v>
      </c>
    </row>
    <row r="26" spans="1:4" ht="12.75">
      <c r="A26" s="52">
        <v>11</v>
      </c>
      <c r="B26" s="75" t="s">
        <v>1912</v>
      </c>
      <c r="C26" s="78" t="s">
        <v>1914</v>
      </c>
      <c r="D26" s="75" t="s">
        <v>1913</v>
      </c>
    </row>
    <row r="27" spans="1:4" ht="12.75">
      <c r="A27" s="52">
        <v>12</v>
      </c>
      <c r="B27" s="67" t="s">
        <v>1909</v>
      </c>
      <c r="C27" s="54" t="s">
        <v>1915</v>
      </c>
      <c r="D27" s="68" t="s">
        <v>1916</v>
      </c>
    </row>
    <row r="28" spans="1:4" ht="18">
      <c r="A28" s="52">
        <v>13</v>
      </c>
      <c r="B28" s="54" t="s">
        <v>1917</v>
      </c>
      <c r="C28" s="54" t="s">
        <v>1918</v>
      </c>
      <c r="D28" s="68" t="s">
        <v>1919</v>
      </c>
    </row>
    <row r="29" spans="1:4" ht="18">
      <c r="A29" s="52">
        <v>14</v>
      </c>
      <c r="B29" s="54" t="s">
        <v>1917</v>
      </c>
      <c r="C29" s="54" t="s">
        <v>1918</v>
      </c>
      <c r="D29" s="68" t="s">
        <v>1919</v>
      </c>
    </row>
    <row r="30" spans="1:4" ht="18">
      <c r="A30" s="52">
        <v>15</v>
      </c>
      <c r="B30" s="54" t="s">
        <v>1920</v>
      </c>
      <c r="C30" s="54" t="s">
        <v>1921</v>
      </c>
      <c r="D30" s="68" t="s">
        <v>1922</v>
      </c>
    </row>
    <row r="31" spans="1:4" ht="18">
      <c r="A31" s="52">
        <v>16</v>
      </c>
      <c r="B31" s="54" t="s">
        <v>1920</v>
      </c>
      <c r="C31" s="54" t="s">
        <v>1923</v>
      </c>
      <c r="D31" s="68" t="s">
        <v>1924</v>
      </c>
    </row>
    <row r="32" spans="1:4" ht="18">
      <c r="A32" s="52">
        <v>17</v>
      </c>
      <c r="B32" s="54" t="s">
        <v>1925</v>
      </c>
      <c r="C32" s="54" t="s">
        <v>1926</v>
      </c>
      <c r="D32" s="68" t="s">
        <v>1927</v>
      </c>
    </row>
    <row r="33" spans="1:4" ht="18">
      <c r="A33" s="52">
        <v>18</v>
      </c>
      <c r="B33" s="54" t="s">
        <v>1925</v>
      </c>
      <c r="C33" s="54" t="s">
        <v>1928</v>
      </c>
      <c r="D33" s="68" t="s">
        <v>1929</v>
      </c>
    </row>
    <row r="34" spans="1:4" ht="18">
      <c r="A34" s="52">
        <v>19</v>
      </c>
      <c r="B34" s="54" t="s">
        <v>1930</v>
      </c>
      <c r="C34" s="54" t="s">
        <v>1931</v>
      </c>
      <c r="D34" s="68" t="s">
        <v>1932</v>
      </c>
    </row>
    <row r="35" spans="1:4" ht="18">
      <c r="A35" s="52">
        <v>20</v>
      </c>
      <c r="B35" s="54" t="s">
        <v>1930</v>
      </c>
      <c r="C35" s="54" t="s">
        <v>214</v>
      </c>
      <c r="D35" s="68" t="s">
        <v>1933</v>
      </c>
    </row>
    <row r="36" spans="1:4" ht="18">
      <c r="A36" s="52">
        <v>21</v>
      </c>
      <c r="B36" s="54" t="s">
        <v>1930</v>
      </c>
      <c r="C36" s="54" t="s">
        <v>214</v>
      </c>
      <c r="D36" s="68" t="s">
        <v>1934</v>
      </c>
    </row>
    <row r="37" spans="1:4" ht="12.75">
      <c r="A37" s="52">
        <v>22</v>
      </c>
      <c r="B37" s="54" t="s">
        <v>1935</v>
      </c>
      <c r="C37" s="54" t="s">
        <v>214</v>
      </c>
      <c r="D37" s="68" t="s">
        <v>1936</v>
      </c>
    </row>
    <row r="38" spans="1:4" ht="12.75">
      <c r="A38" s="52">
        <v>23</v>
      </c>
      <c r="B38" s="54" t="s">
        <v>1937</v>
      </c>
      <c r="C38" s="54" t="s">
        <v>214</v>
      </c>
      <c r="D38" s="68" t="s">
        <v>1938</v>
      </c>
    </row>
    <row r="39" spans="1:4" ht="12.75">
      <c r="A39" s="52">
        <v>23</v>
      </c>
      <c r="B39" s="54" t="s">
        <v>1937</v>
      </c>
      <c r="C39" s="54" t="s">
        <v>214</v>
      </c>
      <c r="D39" s="68" t="s">
        <v>1939</v>
      </c>
    </row>
    <row r="40" spans="1:4" ht="12.75">
      <c r="A40" s="52">
        <v>23</v>
      </c>
      <c r="B40" s="54" t="s">
        <v>1937</v>
      </c>
      <c r="C40" s="54" t="s">
        <v>214</v>
      </c>
      <c r="D40" s="69" t="s">
        <v>1940</v>
      </c>
    </row>
    <row r="41" spans="1:4" ht="18">
      <c r="A41" s="52">
        <v>26</v>
      </c>
      <c r="B41" s="54" t="s">
        <v>1942</v>
      </c>
      <c r="C41" s="54" t="s">
        <v>214</v>
      </c>
      <c r="D41" s="68" t="s">
        <v>1941</v>
      </c>
    </row>
    <row r="42" spans="1:4" ht="18">
      <c r="A42" s="52">
        <v>27</v>
      </c>
      <c r="B42" s="54" t="s">
        <v>1942</v>
      </c>
      <c r="C42" s="54" t="s">
        <v>1943</v>
      </c>
      <c r="D42" s="69" t="s">
        <v>1944</v>
      </c>
    </row>
    <row r="43" spans="1:4" ht="18">
      <c r="A43" s="52">
        <v>28</v>
      </c>
      <c r="B43" s="54" t="s">
        <v>1945</v>
      </c>
      <c r="C43" s="54" t="s">
        <v>1946</v>
      </c>
      <c r="D43" s="68" t="s">
        <v>1947</v>
      </c>
    </row>
    <row r="44" spans="1:4" ht="12.75">
      <c r="A44" s="52">
        <v>29</v>
      </c>
      <c r="B44" s="54" t="s">
        <v>1948</v>
      </c>
      <c r="C44" s="54" t="s">
        <v>214</v>
      </c>
      <c r="D44" s="68" t="s">
        <v>3386</v>
      </c>
    </row>
    <row r="45" spans="1:4" ht="12.75">
      <c r="A45" s="52">
        <v>29</v>
      </c>
      <c r="B45" s="54" t="s">
        <v>1948</v>
      </c>
      <c r="C45" s="54" t="s">
        <v>214</v>
      </c>
      <c r="D45" s="68" t="s">
        <v>1949</v>
      </c>
    </row>
    <row r="46" spans="1:4" ht="12.75">
      <c r="A46" s="52">
        <v>29</v>
      </c>
      <c r="B46" s="54" t="s">
        <v>1948</v>
      </c>
      <c r="C46" s="54" t="s">
        <v>214</v>
      </c>
      <c r="D46" s="68" t="s">
        <v>1950</v>
      </c>
    </row>
    <row r="47" spans="1:4" ht="18">
      <c r="A47" s="52">
        <v>32</v>
      </c>
      <c r="B47" s="54" t="s">
        <v>1951</v>
      </c>
      <c r="C47" s="54" t="s">
        <v>214</v>
      </c>
      <c r="D47" s="68" t="s">
        <v>1952</v>
      </c>
    </row>
    <row r="48" spans="1:4" ht="12.75">
      <c r="A48" s="52">
        <v>33</v>
      </c>
      <c r="B48" s="54" t="s">
        <v>1953</v>
      </c>
      <c r="C48" s="54" t="s">
        <v>214</v>
      </c>
      <c r="D48" s="68" t="s">
        <v>1954</v>
      </c>
    </row>
    <row r="49" spans="1:4" ht="18">
      <c r="A49" s="52">
        <v>34</v>
      </c>
      <c r="B49" s="54" t="s">
        <v>1955</v>
      </c>
      <c r="C49" s="54" t="s">
        <v>214</v>
      </c>
      <c r="D49" s="68" t="s">
        <v>1956</v>
      </c>
    </row>
    <row r="50" spans="1:4" ht="18">
      <c r="A50" s="52">
        <v>35</v>
      </c>
      <c r="B50" s="54" t="s">
        <v>1955</v>
      </c>
      <c r="C50" s="54" t="s">
        <v>214</v>
      </c>
      <c r="D50" s="68" t="s">
        <v>1957</v>
      </c>
    </row>
    <row r="51" spans="1:4" ht="18">
      <c r="A51" s="52">
        <v>36</v>
      </c>
      <c r="B51" s="54" t="s">
        <v>1958</v>
      </c>
      <c r="C51" s="54" t="s">
        <v>1799</v>
      </c>
      <c r="D51" s="68" t="s">
        <v>1959</v>
      </c>
    </row>
    <row r="52" spans="1:4" ht="18">
      <c r="A52" s="52">
        <v>37</v>
      </c>
      <c r="B52" s="54" t="s">
        <v>1960</v>
      </c>
      <c r="C52" s="54" t="s">
        <v>1961</v>
      </c>
      <c r="D52" s="68" t="s">
        <v>1962</v>
      </c>
    </row>
    <row r="53" spans="1:4" ht="18">
      <c r="A53" s="52">
        <v>38</v>
      </c>
      <c r="B53" s="54" t="s">
        <v>1963</v>
      </c>
      <c r="C53" s="54" t="s">
        <v>1964</v>
      </c>
      <c r="D53" s="68" t="s">
        <v>1962</v>
      </c>
    </row>
    <row r="54" spans="1:4" ht="18">
      <c r="A54" s="52">
        <v>39</v>
      </c>
      <c r="B54" s="54" t="s">
        <v>1963</v>
      </c>
      <c r="C54" s="54" t="s">
        <v>1964</v>
      </c>
      <c r="D54" s="68" t="s">
        <v>1965</v>
      </c>
    </row>
    <row r="55" spans="1:4" ht="18">
      <c r="A55" s="52">
        <v>40</v>
      </c>
      <c r="B55" s="54" t="s">
        <v>1963</v>
      </c>
      <c r="C55" s="54" t="s">
        <v>1964</v>
      </c>
      <c r="D55" s="68" t="s">
        <v>1966</v>
      </c>
    </row>
    <row r="56" spans="1:4" ht="12.75">
      <c r="A56" s="52">
        <v>41</v>
      </c>
      <c r="B56" s="54" t="s">
        <v>1967</v>
      </c>
      <c r="C56" s="54" t="s">
        <v>214</v>
      </c>
      <c r="D56" s="68"/>
    </row>
    <row r="57" spans="1:4" ht="12.75">
      <c r="A57" s="52">
        <v>42</v>
      </c>
      <c r="B57" s="54" t="s">
        <v>1967</v>
      </c>
      <c r="C57" s="54" t="s">
        <v>3387</v>
      </c>
      <c r="D57" s="68" t="s">
        <v>318</v>
      </c>
    </row>
    <row r="58" spans="1:4" ht="12.75">
      <c r="A58" s="52">
        <v>43</v>
      </c>
      <c r="B58" s="54" t="s">
        <v>1967</v>
      </c>
      <c r="C58" s="54" t="s">
        <v>214</v>
      </c>
      <c r="D58" s="68" t="s">
        <v>1968</v>
      </c>
    </row>
    <row r="59" spans="1:4" ht="12.75">
      <c r="A59" s="52">
        <v>44</v>
      </c>
      <c r="B59" s="54" t="s">
        <v>1969</v>
      </c>
      <c r="C59" s="54" t="s">
        <v>214</v>
      </c>
      <c r="D59" s="68" t="s">
        <v>3388</v>
      </c>
    </row>
    <row r="60" spans="1:4" ht="12.75">
      <c r="A60" s="52">
        <v>45</v>
      </c>
      <c r="B60" s="54" t="s">
        <v>1970</v>
      </c>
      <c r="C60" s="54" t="s">
        <v>1972</v>
      </c>
      <c r="D60" s="68" t="s">
        <v>1973</v>
      </c>
    </row>
    <row r="61" spans="1:4" ht="12.75">
      <c r="A61" s="52">
        <v>46</v>
      </c>
      <c r="B61" s="54" t="s">
        <v>1977</v>
      </c>
      <c r="C61" s="54" t="s">
        <v>194</v>
      </c>
      <c r="D61" s="68" t="s">
        <v>1971</v>
      </c>
    </row>
    <row r="62" spans="1:4" ht="18">
      <c r="A62" s="52">
        <v>47</v>
      </c>
      <c r="B62" s="54" t="s">
        <v>1978</v>
      </c>
      <c r="C62" s="54" t="s">
        <v>1784</v>
      </c>
      <c r="D62" s="68" t="s">
        <v>1974</v>
      </c>
    </row>
    <row r="63" spans="1:4" ht="18">
      <c r="A63" s="52">
        <v>48</v>
      </c>
      <c r="B63" s="54" t="s">
        <v>1978</v>
      </c>
      <c r="C63" s="54" t="s">
        <v>1975</v>
      </c>
      <c r="D63" s="68" t="s">
        <v>1976</v>
      </c>
    </row>
    <row r="64" spans="1:4" ht="18">
      <c r="A64" s="52">
        <v>49</v>
      </c>
      <c r="B64" s="54" t="s">
        <v>1978</v>
      </c>
      <c r="C64" s="54" t="s">
        <v>1979</v>
      </c>
      <c r="D64" s="68" t="s">
        <v>1980</v>
      </c>
    </row>
    <row r="65" spans="1:4" ht="18">
      <c r="A65" s="52">
        <v>50</v>
      </c>
      <c r="B65" s="54" t="s">
        <v>1978</v>
      </c>
      <c r="C65" s="54" t="s">
        <v>1979</v>
      </c>
      <c r="D65" s="68" t="s">
        <v>1980</v>
      </c>
    </row>
    <row r="66" spans="1:4" ht="12.75">
      <c r="A66" s="52">
        <v>51</v>
      </c>
      <c r="B66" s="54" t="s">
        <v>1981</v>
      </c>
      <c r="C66" s="54" t="s">
        <v>1982</v>
      </c>
      <c r="D66" s="68" t="s">
        <v>1983</v>
      </c>
    </row>
    <row r="67" spans="1:4" ht="12.75">
      <c r="A67" s="52">
        <v>52</v>
      </c>
      <c r="B67" s="54" t="s">
        <v>1981</v>
      </c>
      <c r="C67" s="54" t="s">
        <v>1982</v>
      </c>
      <c r="D67" s="68" t="s">
        <v>1984</v>
      </c>
    </row>
    <row r="68" spans="1:4" ht="12.75">
      <c r="A68" s="52">
        <v>53</v>
      </c>
      <c r="B68" s="54" t="s">
        <v>1981</v>
      </c>
      <c r="C68" s="54" t="s">
        <v>1985</v>
      </c>
      <c r="D68" s="68" t="s">
        <v>1986</v>
      </c>
    </row>
    <row r="69" spans="1:4" ht="12.75">
      <c r="A69" s="52">
        <v>54</v>
      </c>
      <c r="B69" s="54" t="s">
        <v>1981</v>
      </c>
      <c r="C69" s="54" t="s">
        <v>1987</v>
      </c>
      <c r="D69" s="68" t="s">
        <v>1988</v>
      </c>
    </row>
    <row r="70" spans="1:4" ht="12.75">
      <c r="A70" s="52">
        <v>55</v>
      </c>
      <c r="B70" s="54" t="s">
        <v>1981</v>
      </c>
      <c r="C70" s="54" t="s">
        <v>366</v>
      </c>
      <c r="D70" s="68" t="s">
        <v>1989</v>
      </c>
    </row>
    <row r="71" spans="1:4" ht="12.75">
      <c r="A71" s="52">
        <v>56</v>
      </c>
      <c r="B71" s="54" t="s">
        <v>1981</v>
      </c>
      <c r="C71" s="54" t="s">
        <v>1990</v>
      </c>
      <c r="D71" s="68" t="s">
        <v>1991</v>
      </c>
    </row>
    <row r="72" spans="1:4" ht="12.75">
      <c r="A72" s="52">
        <v>57</v>
      </c>
      <c r="B72" s="54" t="s">
        <v>1992</v>
      </c>
      <c r="C72" s="54" t="s">
        <v>202</v>
      </c>
      <c r="D72" s="68" t="s">
        <v>1993</v>
      </c>
    </row>
    <row r="73" spans="1:4" ht="12.75">
      <c r="A73" s="52">
        <v>58</v>
      </c>
      <c r="B73" s="54" t="s">
        <v>1994</v>
      </c>
      <c r="C73" s="54" t="s">
        <v>1995</v>
      </c>
      <c r="D73" s="68" t="s">
        <v>1996</v>
      </c>
    </row>
    <row r="74" spans="1:4" ht="18">
      <c r="A74" s="52">
        <v>59</v>
      </c>
      <c r="B74" s="54" t="s">
        <v>1997</v>
      </c>
      <c r="C74" s="54" t="s">
        <v>1998</v>
      </c>
      <c r="D74" s="68" t="s">
        <v>1999</v>
      </c>
    </row>
    <row r="75" spans="1:4" ht="18">
      <c r="A75" s="52">
        <v>60</v>
      </c>
      <c r="B75" s="54" t="s">
        <v>2000</v>
      </c>
      <c r="C75" s="54" t="s">
        <v>2001</v>
      </c>
      <c r="D75" s="68" t="s">
        <v>3389</v>
      </c>
    </row>
    <row r="76" spans="1:4" ht="12.75">
      <c r="A76" s="52">
        <v>61</v>
      </c>
      <c r="B76" s="54" t="s">
        <v>2002</v>
      </c>
      <c r="C76" s="54" t="s">
        <v>2003</v>
      </c>
      <c r="D76" s="68" t="s">
        <v>2004</v>
      </c>
    </row>
    <row r="77" spans="1:4" ht="18">
      <c r="A77" s="52">
        <v>62</v>
      </c>
      <c r="B77" s="54" t="s">
        <v>2005</v>
      </c>
      <c r="C77" s="54" t="s">
        <v>2006</v>
      </c>
      <c r="D77" s="68" t="s">
        <v>2007</v>
      </c>
    </row>
    <row r="78" spans="1:4" ht="18">
      <c r="A78" s="52">
        <v>63</v>
      </c>
      <c r="B78" s="54" t="s">
        <v>2008</v>
      </c>
      <c r="C78" s="54" t="s">
        <v>2009</v>
      </c>
      <c r="D78" s="68" t="s">
        <v>2010</v>
      </c>
    </row>
    <row r="79" spans="1:4" ht="18">
      <c r="A79" s="52">
        <v>64</v>
      </c>
      <c r="B79" s="54" t="s">
        <v>2011</v>
      </c>
      <c r="C79" s="54" t="s">
        <v>2012</v>
      </c>
      <c r="D79" s="69" t="s">
        <v>2013</v>
      </c>
    </row>
    <row r="80" spans="1:4" ht="18">
      <c r="A80" s="52">
        <v>65</v>
      </c>
      <c r="B80" s="54" t="s">
        <v>2011</v>
      </c>
      <c r="C80" s="54" t="s">
        <v>2012</v>
      </c>
      <c r="D80" s="68" t="s">
        <v>2014</v>
      </c>
    </row>
    <row r="81" spans="1:4" ht="18">
      <c r="A81" s="52">
        <v>66</v>
      </c>
      <c r="B81" s="54" t="s">
        <v>2011</v>
      </c>
      <c r="C81" s="54" t="s">
        <v>2015</v>
      </c>
      <c r="D81" s="68" t="s">
        <v>2016</v>
      </c>
    </row>
    <row r="82" spans="1:4" ht="18">
      <c r="A82" s="52">
        <v>67</v>
      </c>
      <c r="B82" s="54" t="s">
        <v>2011</v>
      </c>
      <c r="C82" s="54" t="s">
        <v>2017</v>
      </c>
      <c r="D82" s="68" t="s">
        <v>2018</v>
      </c>
    </row>
    <row r="83" spans="1:4" ht="18">
      <c r="A83" s="52">
        <v>68</v>
      </c>
      <c r="B83" s="54" t="s">
        <v>2011</v>
      </c>
      <c r="C83" s="54" t="s">
        <v>2019</v>
      </c>
      <c r="D83" s="54" t="s">
        <v>2020</v>
      </c>
    </row>
    <row r="84" spans="1:4" ht="18">
      <c r="A84" s="52">
        <v>69</v>
      </c>
      <c r="B84" s="54" t="s">
        <v>2011</v>
      </c>
      <c r="C84" s="54" t="s">
        <v>2021</v>
      </c>
      <c r="D84" s="54" t="s">
        <v>2022</v>
      </c>
    </row>
    <row r="85" spans="1:4" ht="18">
      <c r="A85" s="52">
        <v>70</v>
      </c>
      <c r="B85" s="54" t="s">
        <v>2023</v>
      </c>
      <c r="C85" s="54" t="s">
        <v>2024</v>
      </c>
      <c r="D85" s="54" t="s">
        <v>3390</v>
      </c>
    </row>
    <row r="86" spans="1:4" ht="18">
      <c r="A86" s="52">
        <v>71</v>
      </c>
      <c r="B86" s="54" t="s">
        <v>2025</v>
      </c>
      <c r="C86" s="117" t="s">
        <v>3530</v>
      </c>
      <c r="D86" s="54" t="s">
        <v>2026</v>
      </c>
    </row>
    <row r="87" spans="1:4" ht="18">
      <c r="A87" s="52">
        <v>72</v>
      </c>
      <c r="B87" s="54" t="s">
        <v>2025</v>
      </c>
      <c r="C87" s="54" t="s">
        <v>2027</v>
      </c>
      <c r="D87" s="54" t="s">
        <v>2028</v>
      </c>
    </row>
    <row r="88" spans="1:4" ht="18">
      <c r="A88" s="52">
        <v>73</v>
      </c>
      <c r="B88" s="54" t="s">
        <v>2025</v>
      </c>
      <c r="C88" s="54" t="s">
        <v>946</v>
      </c>
      <c r="D88" s="54" t="s">
        <v>3515</v>
      </c>
    </row>
    <row r="89" spans="1:4" ht="18">
      <c r="A89" s="52">
        <v>74</v>
      </c>
      <c r="B89" s="54" t="s">
        <v>2025</v>
      </c>
      <c r="C89" s="54" t="s">
        <v>946</v>
      </c>
      <c r="D89" s="54" t="s">
        <v>3514</v>
      </c>
    </row>
    <row r="90" spans="1:4" ht="18">
      <c r="A90" s="52">
        <v>75</v>
      </c>
      <c r="B90" s="54" t="s">
        <v>2029</v>
      </c>
      <c r="C90" s="54" t="s">
        <v>2030</v>
      </c>
      <c r="D90" s="54" t="s">
        <v>2031</v>
      </c>
    </row>
    <row r="91" spans="1:4" ht="18">
      <c r="A91" s="52">
        <v>76</v>
      </c>
      <c r="B91" s="54" t="s">
        <v>2032</v>
      </c>
      <c r="C91" s="54" t="s">
        <v>2033</v>
      </c>
      <c r="D91" s="54" t="s">
        <v>2034</v>
      </c>
    </row>
    <row r="92" spans="1:4" ht="18">
      <c r="A92" s="52">
        <v>77</v>
      </c>
      <c r="B92" s="54" t="s">
        <v>2032</v>
      </c>
      <c r="C92" s="54" t="s">
        <v>2033</v>
      </c>
      <c r="D92" s="54" t="s">
        <v>2034</v>
      </c>
    </row>
    <row r="93" spans="1:4" ht="18">
      <c r="A93" s="52">
        <v>78</v>
      </c>
      <c r="B93" s="54" t="s">
        <v>2025</v>
      </c>
      <c r="C93" s="54" t="s">
        <v>1358</v>
      </c>
      <c r="D93" s="54" t="s">
        <v>2035</v>
      </c>
    </row>
    <row r="94" spans="1:4" ht="18">
      <c r="A94" s="52">
        <v>79</v>
      </c>
      <c r="B94" s="54" t="s">
        <v>2025</v>
      </c>
      <c r="C94" s="54" t="s">
        <v>2036</v>
      </c>
      <c r="D94" s="54" t="s">
        <v>2037</v>
      </c>
    </row>
    <row r="95" spans="1:4" ht="18">
      <c r="A95" s="52">
        <v>80</v>
      </c>
      <c r="B95" s="54" t="s">
        <v>2038</v>
      </c>
      <c r="C95" s="54" t="s">
        <v>727</v>
      </c>
      <c r="D95" s="54" t="s">
        <v>2039</v>
      </c>
    </row>
    <row r="96" spans="1:4" ht="18">
      <c r="A96" s="52">
        <v>81</v>
      </c>
      <c r="B96" s="54" t="s">
        <v>2040</v>
      </c>
      <c r="C96" s="54" t="s">
        <v>207</v>
      </c>
      <c r="D96" s="54" t="s">
        <v>2041</v>
      </c>
    </row>
    <row r="97" spans="1:4" ht="18">
      <c r="A97" s="52">
        <v>82</v>
      </c>
      <c r="B97" s="54" t="s">
        <v>2040</v>
      </c>
      <c r="C97" s="54" t="s">
        <v>202</v>
      </c>
      <c r="D97" s="54" t="s">
        <v>2042</v>
      </c>
    </row>
    <row r="98" spans="1:4" ht="18">
      <c r="A98" s="52">
        <v>83</v>
      </c>
      <c r="B98" s="54" t="s">
        <v>2040</v>
      </c>
      <c r="C98" s="54" t="s">
        <v>2043</v>
      </c>
      <c r="D98" s="54" t="s">
        <v>2044</v>
      </c>
    </row>
    <row r="99" spans="1:4" ht="18">
      <c r="A99" s="52">
        <v>84</v>
      </c>
      <c r="B99" s="54" t="s">
        <v>2040</v>
      </c>
      <c r="C99" s="54" t="s">
        <v>916</v>
      </c>
      <c r="D99" s="54" t="s">
        <v>2045</v>
      </c>
    </row>
    <row r="100" spans="1:4" ht="18">
      <c r="A100" s="52">
        <v>85</v>
      </c>
      <c r="B100" s="54" t="s">
        <v>2040</v>
      </c>
      <c r="C100" s="54" t="s">
        <v>2046</v>
      </c>
      <c r="D100" s="54" t="s">
        <v>3513</v>
      </c>
    </row>
    <row r="101" spans="1:4" ht="18">
      <c r="A101" s="52">
        <v>86</v>
      </c>
      <c r="B101" s="54" t="s">
        <v>2040</v>
      </c>
      <c r="C101" s="54" t="s">
        <v>1201</v>
      </c>
      <c r="D101" s="54" t="s">
        <v>2047</v>
      </c>
    </row>
    <row r="102" spans="1:4" ht="18">
      <c r="A102" s="52">
        <v>87</v>
      </c>
      <c r="B102" s="54" t="s">
        <v>2040</v>
      </c>
      <c r="C102" s="54" t="s">
        <v>1201</v>
      </c>
      <c r="D102" s="54" t="s">
        <v>2047</v>
      </c>
    </row>
    <row r="103" spans="1:4" ht="18">
      <c r="A103" s="52">
        <v>88</v>
      </c>
      <c r="B103" s="54" t="s">
        <v>2040</v>
      </c>
      <c r="C103" s="54" t="s">
        <v>699</v>
      </c>
      <c r="D103" s="54" t="s">
        <v>2048</v>
      </c>
    </row>
    <row r="104" spans="1:4" ht="18">
      <c r="A104" s="52">
        <v>89</v>
      </c>
      <c r="B104" s="54" t="s">
        <v>2040</v>
      </c>
      <c r="C104" s="54" t="s">
        <v>202</v>
      </c>
      <c r="D104" s="54" t="s">
        <v>2042</v>
      </c>
    </row>
    <row r="105" spans="1:4" ht="18">
      <c r="A105" s="52">
        <v>90</v>
      </c>
      <c r="B105" s="54" t="s">
        <v>2040</v>
      </c>
      <c r="C105" s="54" t="s">
        <v>202</v>
      </c>
      <c r="D105" s="54" t="s">
        <v>2042</v>
      </c>
    </row>
    <row r="106" spans="1:4" ht="18">
      <c r="A106" s="52">
        <v>91</v>
      </c>
      <c r="B106" s="54" t="s">
        <v>2051</v>
      </c>
      <c r="C106" s="54" t="s">
        <v>2049</v>
      </c>
      <c r="D106" s="54" t="s">
        <v>2050</v>
      </c>
    </row>
    <row r="107" spans="1:4" ht="18">
      <c r="A107" s="52">
        <v>92</v>
      </c>
      <c r="B107" s="54" t="s">
        <v>2051</v>
      </c>
      <c r="C107" s="54" t="s">
        <v>220</v>
      </c>
      <c r="D107" s="54" t="s">
        <v>2052</v>
      </c>
    </row>
    <row r="108" spans="1:4" ht="18">
      <c r="A108" s="52">
        <v>93</v>
      </c>
      <c r="B108" s="54" t="s">
        <v>2051</v>
      </c>
      <c r="C108" s="54" t="s">
        <v>220</v>
      </c>
      <c r="D108" s="54" t="s">
        <v>2052</v>
      </c>
    </row>
    <row r="109" spans="1:4" ht="18">
      <c r="A109" s="52">
        <v>94</v>
      </c>
      <c r="B109" s="54" t="s">
        <v>2054</v>
      </c>
      <c r="C109" s="54" t="s">
        <v>220</v>
      </c>
      <c r="D109" s="54" t="s">
        <v>2053</v>
      </c>
    </row>
    <row r="110" spans="1:4" ht="18">
      <c r="A110" s="52">
        <v>95</v>
      </c>
      <c r="B110" s="54" t="s">
        <v>2054</v>
      </c>
      <c r="C110" s="54" t="s">
        <v>220</v>
      </c>
      <c r="D110" s="54" t="s">
        <v>2055</v>
      </c>
    </row>
    <row r="111" spans="1:4" ht="18">
      <c r="A111" s="52">
        <v>96</v>
      </c>
      <c r="B111" s="54" t="s">
        <v>2054</v>
      </c>
      <c r="C111" s="54" t="s">
        <v>220</v>
      </c>
      <c r="D111" s="54" t="s">
        <v>2056</v>
      </c>
    </row>
    <row r="112" spans="1:4" ht="18">
      <c r="A112" s="52">
        <v>97</v>
      </c>
      <c r="B112" s="54" t="s">
        <v>2057</v>
      </c>
      <c r="C112" s="54" t="s">
        <v>755</v>
      </c>
      <c r="D112" s="54" t="s">
        <v>2058</v>
      </c>
    </row>
    <row r="113" spans="1:4" ht="18">
      <c r="A113" s="52">
        <v>98</v>
      </c>
      <c r="B113" s="54" t="s">
        <v>2057</v>
      </c>
      <c r="C113" s="54" t="s">
        <v>955</v>
      </c>
      <c r="D113" s="54" t="s">
        <v>2059</v>
      </c>
    </row>
    <row r="114" spans="1:4" ht="18">
      <c r="A114" s="52">
        <v>99</v>
      </c>
      <c r="B114" s="54" t="s">
        <v>2057</v>
      </c>
      <c r="C114" s="54" t="s">
        <v>2060</v>
      </c>
      <c r="D114" s="54" t="s">
        <v>2061</v>
      </c>
    </row>
    <row r="115" spans="1:4" ht="12.75">
      <c r="A115" s="52">
        <v>100</v>
      </c>
      <c r="B115" s="54" t="s">
        <v>2062</v>
      </c>
      <c r="C115" s="54" t="s">
        <v>1915</v>
      </c>
      <c r="D115" s="54" t="s">
        <v>2063</v>
      </c>
    </row>
    <row r="116" spans="1:4" ht="18">
      <c r="A116" s="52">
        <v>101</v>
      </c>
      <c r="B116" s="54" t="s">
        <v>2064</v>
      </c>
      <c r="C116" s="54" t="s">
        <v>2065</v>
      </c>
      <c r="D116" s="54" t="s">
        <v>2065</v>
      </c>
    </row>
    <row r="119" spans="1:3" ht="12.75">
      <c r="A119" s="112" t="s">
        <v>3518</v>
      </c>
      <c r="B119" s="9"/>
      <c r="C119" s="3"/>
    </row>
    <row r="120" spans="1:3" ht="12.75">
      <c r="A120" s="4"/>
      <c r="B120" s="4"/>
      <c r="C120" s="3"/>
    </row>
    <row r="121" spans="1:3" ht="12.75">
      <c r="A121" s="112" t="s">
        <v>3519</v>
      </c>
      <c r="B121" s="9"/>
      <c r="C121" s="3"/>
    </row>
    <row r="122" spans="1:3" ht="12.75">
      <c r="A122" s="4"/>
      <c r="B122" s="4"/>
      <c r="C122" s="3"/>
    </row>
    <row r="123" spans="1:3" ht="12.75">
      <c r="A123" s="112" t="s">
        <v>3521</v>
      </c>
      <c r="B123" s="4"/>
      <c r="C123" s="3"/>
    </row>
    <row r="161" spans="1:3" ht="12.75">
      <c r="A161" s="7" t="s">
        <v>3</v>
      </c>
      <c r="B161" s="9" t="s">
        <v>5</v>
      </c>
      <c r="C161" s="3"/>
    </row>
    <row r="162" spans="1:3" ht="12.75">
      <c r="A162" s="4"/>
      <c r="B162" s="4"/>
      <c r="C162" s="3"/>
    </row>
    <row r="163" spans="1:3" ht="12.75">
      <c r="A163" s="7" t="s">
        <v>4</v>
      </c>
      <c r="B163" s="9" t="s">
        <v>6</v>
      </c>
      <c r="C163" s="3"/>
    </row>
    <row r="164" spans="1:3" ht="12.75">
      <c r="A164" s="4"/>
      <c r="B164" s="4"/>
      <c r="C164" s="3"/>
    </row>
    <row r="165" spans="1:3" ht="12.75">
      <c r="A165" s="7" t="s">
        <v>13</v>
      </c>
      <c r="B165" s="4"/>
      <c r="C165"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B18 D18" name="Rango1_2_1"/>
    <protectedRange sqref="B19:D19 B20:B24 B27" name="Rango1_3_1"/>
    <protectedRange sqref="D20" name="Rango1_4_1"/>
    <protectedRange sqref="D21" name="Rango1_5_1"/>
    <protectedRange sqref="D22" name="Rango1_6_1"/>
    <protectedRange sqref="D23" name="Rango1_7_1"/>
    <protectedRange sqref="D24" name="Rango1_8_1"/>
    <protectedRange sqref="B25:B26 D25:D26" name="Rango1_9_1"/>
    <protectedRange sqref="C16" name="Rango1_12_1"/>
    <protectedRange sqref="C17:C18 C20:C23" name="Rango1_13_1"/>
    <protectedRange sqref="C24" name="Rango1_18_1"/>
    <protectedRange sqref="C25:C26" name="Rango1_19_1"/>
    <protectedRange sqref="D27" name="Rango1_21_1"/>
    <protectedRange sqref="D28:D29" name="Rango1_22_1"/>
    <protectedRange sqref="D30" name="Rango1_24_1"/>
    <protectedRange sqref="D31" name="Rango1_25_1"/>
    <protectedRange sqref="D32" name="Rango1_26_1"/>
    <protectedRange sqref="D33" name="Rango1_27_1"/>
    <protectedRange sqref="D34:D35" name="Rango1_28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6:E160"/>
  <sheetViews>
    <sheetView zoomScale="110" zoomScaleNormal="110" zoomScalePageLayoutView="0" workbookViewId="0" topLeftCell="A27">
      <selection activeCell="D23" sqref="D23"/>
    </sheetView>
  </sheetViews>
  <sheetFormatPr defaultColWidth="11.421875" defaultRowHeight="12.75"/>
  <cols>
    <col min="1" max="1" width="11.8515625" style="0" customWidth="1"/>
    <col min="2" max="2" width="48.140625" style="0" customWidth="1"/>
    <col min="3" max="3" width="50.8515625" style="0" customWidth="1"/>
    <col min="4" max="4" width="36.421875" style="0" customWidth="1"/>
    <col min="5" max="5" width="12.421875" style="0" hidden="1" customWidth="1"/>
  </cols>
  <sheetData>
    <row r="6" spans="1:5" ht="12.75">
      <c r="A6" s="276"/>
      <c r="B6" s="276"/>
      <c r="C6" s="276"/>
      <c r="D6" s="276"/>
      <c r="E6" s="276"/>
    </row>
    <row r="7" spans="1:5" ht="14.25">
      <c r="A7" s="273" t="s">
        <v>8</v>
      </c>
      <c r="B7" s="273"/>
      <c r="C7" s="273"/>
      <c r="D7" s="273"/>
      <c r="E7" s="273"/>
    </row>
    <row r="8" spans="1:5" ht="14.25">
      <c r="A8" s="273" t="s">
        <v>9</v>
      </c>
      <c r="B8" s="273"/>
      <c r="C8" s="273"/>
      <c r="D8" s="273"/>
      <c r="E8" s="273"/>
    </row>
    <row r="10" spans="1:4" ht="18">
      <c r="A10" s="277" t="s">
        <v>104</v>
      </c>
      <c r="B10" s="277"/>
      <c r="C10" s="277"/>
      <c r="D10" s="277"/>
    </row>
    <row r="11" ht="12.75">
      <c r="A11" s="12"/>
    </row>
    <row r="12" spans="1:4" ht="38.25">
      <c r="A12" s="6" t="s">
        <v>15</v>
      </c>
      <c r="B12" s="6" t="s">
        <v>16</v>
      </c>
      <c r="C12" s="6" t="s">
        <v>17</v>
      </c>
      <c r="D12" s="31" t="s">
        <v>18</v>
      </c>
    </row>
    <row r="13" spans="1:4" ht="25.5">
      <c r="A13" s="42">
        <v>1</v>
      </c>
      <c r="B13" s="33" t="s">
        <v>190</v>
      </c>
      <c r="C13" s="116" t="s">
        <v>2872</v>
      </c>
      <c r="D13" s="35" t="s">
        <v>122</v>
      </c>
    </row>
    <row r="14" spans="1:4" ht="25.5">
      <c r="A14" s="42">
        <v>2</v>
      </c>
      <c r="B14" s="33" t="s">
        <v>186</v>
      </c>
      <c r="C14" s="34" t="s">
        <v>123</v>
      </c>
      <c r="D14" s="35" t="s">
        <v>124</v>
      </c>
    </row>
    <row r="15" spans="1:4" ht="25.5">
      <c r="A15" s="42">
        <v>3</v>
      </c>
      <c r="B15" s="33" t="s">
        <v>187</v>
      </c>
      <c r="C15" s="33" t="s">
        <v>125</v>
      </c>
      <c r="D15" s="35" t="s">
        <v>126</v>
      </c>
    </row>
    <row r="16" spans="1:4" ht="25.5">
      <c r="A16" s="42">
        <v>4</v>
      </c>
      <c r="B16" s="36" t="s">
        <v>188</v>
      </c>
      <c r="C16" s="36" t="s">
        <v>2871</v>
      </c>
      <c r="D16" s="37" t="s">
        <v>127</v>
      </c>
    </row>
    <row r="17" spans="1:4" ht="25.5">
      <c r="A17" s="42">
        <v>5</v>
      </c>
      <c r="B17" s="38" t="s">
        <v>189</v>
      </c>
      <c r="C17" s="34" t="s">
        <v>128</v>
      </c>
      <c r="D17" s="39" t="s">
        <v>129</v>
      </c>
    </row>
    <row r="18" spans="1:4" ht="25.5">
      <c r="A18" s="42">
        <v>6</v>
      </c>
      <c r="B18" s="33" t="s">
        <v>130</v>
      </c>
      <c r="C18" s="34" t="s">
        <v>131</v>
      </c>
      <c r="D18" s="35" t="s">
        <v>132</v>
      </c>
    </row>
    <row r="19" spans="1:4" ht="25.5">
      <c r="A19" s="42">
        <v>7</v>
      </c>
      <c r="B19" s="33" t="s">
        <v>133</v>
      </c>
      <c r="C19" s="40" t="s">
        <v>134</v>
      </c>
      <c r="D19" s="35" t="s">
        <v>135</v>
      </c>
    </row>
    <row r="20" spans="1:4" ht="12.75">
      <c r="A20" s="42">
        <v>8</v>
      </c>
      <c r="B20" s="35" t="s">
        <v>136</v>
      </c>
      <c r="C20" s="34"/>
      <c r="D20" s="35"/>
    </row>
    <row r="21" spans="1:4" ht="38.25">
      <c r="A21" s="42">
        <v>9</v>
      </c>
      <c r="B21" s="38" t="s">
        <v>137</v>
      </c>
      <c r="C21" s="34" t="s">
        <v>138</v>
      </c>
      <c r="D21" s="39" t="s">
        <v>139</v>
      </c>
    </row>
    <row r="22" spans="1:4" ht="25.5">
      <c r="A22" s="42">
        <v>10</v>
      </c>
      <c r="B22" s="38" t="s">
        <v>140</v>
      </c>
      <c r="C22" s="43" t="s">
        <v>144</v>
      </c>
      <c r="D22" s="39" t="s">
        <v>145</v>
      </c>
    </row>
    <row r="23" spans="1:4" ht="25.5">
      <c r="A23" s="42">
        <v>11</v>
      </c>
      <c r="B23" s="38" t="s">
        <v>146</v>
      </c>
      <c r="C23" s="34" t="s">
        <v>142</v>
      </c>
      <c r="D23" s="39" t="s">
        <v>143</v>
      </c>
    </row>
    <row r="24" spans="1:4" ht="25.5">
      <c r="A24" s="42">
        <v>12</v>
      </c>
      <c r="B24" s="41" t="s">
        <v>147</v>
      </c>
      <c r="C24" s="41" t="s">
        <v>148</v>
      </c>
      <c r="D24" s="39" t="s">
        <v>141</v>
      </c>
    </row>
    <row r="25" spans="1:4" ht="25.5">
      <c r="A25" s="42">
        <v>13</v>
      </c>
      <c r="B25" s="41" t="s">
        <v>149</v>
      </c>
      <c r="C25" s="41" t="s">
        <v>150</v>
      </c>
      <c r="D25" s="39" t="s">
        <v>151</v>
      </c>
    </row>
    <row r="26" spans="1:4" ht="25.5">
      <c r="A26" s="42">
        <v>14</v>
      </c>
      <c r="B26" s="41" t="s">
        <v>152</v>
      </c>
      <c r="C26" s="41" t="s">
        <v>155</v>
      </c>
      <c r="D26" s="39" t="s">
        <v>156</v>
      </c>
    </row>
    <row r="27" spans="1:4" ht="25.5">
      <c r="A27" s="42">
        <v>15</v>
      </c>
      <c r="B27" s="41" t="s">
        <v>157</v>
      </c>
      <c r="C27" s="41" t="s">
        <v>158</v>
      </c>
      <c r="D27" s="39" t="s">
        <v>159</v>
      </c>
    </row>
    <row r="28" spans="1:4" ht="25.5">
      <c r="A28" s="42">
        <v>16</v>
      </c>
      <c r="B28" s="41" t="s">
        <v>160</v>
      </c>
      <c r="C28" s="41" t="s">
        <v>153</v>
      </c>
      <c r="D28" s="39" t="s">
        <v>154</v>
      </c>
    </row>
    <row r="29" spans="1:4" ht="25.5">
      <c r="A29" s="42">
        <v>17</v>
      </c>
      <c r="B29" s="41" t="s">
        <v>161</v>
      </c>
      <c r="C29" s="41" t="s">
        <v>162</v>
      </c>
      <c r="D29" s="39" t="s">
        <v>163</v>
      </c>
    </row>
    <row r="30" spans="1:4" ht="25.5">
      <c r="A30" s="42">
        <v>18</v>
      </c>
      <c r="B30" s="41" t="s">
        <v>161</v>
      </c>
      <c r="C30" s="41" t="s">
        <v>164</v>
      </c>
      <c r="D30" s="39" t="s">
        <v>165</v>
      </c>
    </row>
    <row r="31" spans="1:4" ht="25.5">
      <c r="A31" s="42">
        <v>19</v>
      </c>
      <c r="B31" s="41" t="s">
        <v>166</v>
      </c>
      <c r="C31" s="41" t="s">
        <v>167</v>
      </c>
      <c r="D31" s="39" t="s">
        <v>168</v>
      </c>
    </row>
    <row r="32" spans="1:4" ht="25.5">
      <c r="A32" s="42">
        <v>20</v>
      </c>
      <c r="B32" s="41" t="s">
        <v>161</v>
      </c>
      <c r="C32" s="41" t="s">
        <v>169</v>
      </c>
      <c r="D32" s="39" t="s">
        <v>170</v>
      </c>
    </row>
    <row r="33" spans="1:4" ht="25.5">
      <c r="A33" s="42">
        <v>21</v>
      </c>
      <c r="B33" s="41" t="s">
        <v>161</v>
      </c>
      <c r="C33" s="41" t="s">
        <v>171</v>
      </c>
      <c r="D33" s="39" t="s">
        <v>172</v>
      </c>
    </row>
    <row r="34" spans="1:4" ht="25.5">
      <c r="A34" s="42">
        <v>22</v>
      </c>
      <c r="B34" s="41" t="s">
        <v>173</v>
      </c>
      <c r="C34" s="41" t="s">
        <v>174</v>
      </c>
      <c r="D34" s="39" t="s">
        <v>175</v>
      </c>
    </row>
    <row r="35" spans="1:4" ht="25.5">
      <c r="A35" s="42">
        <v>23</v>
      </c>
      <c r="B35" s="41" t="s">
        <v>173</v>
      </c>
      <c r="C35" s="41" t="s">
        <v>174</v>
      </c>
      <c r="D35" s="39" t="s">
        <v>176</v>
      </c>
    </row>
    <row r="36" spans="1:4" ht="25.5">
      <c r="A36" s="42">
        <v>24</v>
      </c>
      <c r="B36" s="41" t="s">
        <v>177</v>
      </c>
      <c r="C36" s="41" t="s">
        <v>178</v>
      </c>
      <c r="D36" s="39" t="s">
        <v>179</v>
      </c>
    </row>
    <row r="37" spans="1:4" ht="25.5">
      <c r="A37" s="42">
        <v>25</v>
      </c>
      <c r="B37" s="41" t="s">
        <v>182</v>
      </c>
      <c r="C37" s="41" t="s">
        <v>180</v>
      </c>
      <c r="D37" s="39" t="s">
        <v>181</v>
      </c>
    </row>
    <row r="38" spans="1:4" ht="25.5">
      <c r="A38" s="42">
        <v>26</v>
      </c>
      <c r="B38" s="41" t="s">
        <v>183</v>
      </c>
      <c r="C38" s="41" t="s">
        <v>184</v>
      </c>
      <c r="D38" s="39" t="s">
        <v>185</v>
      </c>
    </row>
    <row r="40" spans="1:3" ht="12.75">
      <c r="A40" s="20" t="s">
        <v>3518</v>
      </c>
      <c r="B40" s="9"/>
      <c r="C40" s="3"/>
    </row>
    <row r="41" spans="1:3" ht="12.75">
      <c r="A41" s="4"/>
      <c r="B41" s="4"/>
      <c r="C41" s="3"/>
    </row>
    <row r="42" spans="1:3" ht="12.75">
      <c r="A42" s="20" t="s">
        <v>3519</v>
      </c>
      <c r="B42" s="9"/>
      <c r="C42" s="3"/>
    </row>
    <row r="43" spans="1:3" ht="12.75">
      <c r="A43" s="7" t="s">
        <v>191</v>
      </c>
      <c r="B43" s="4"/>
      <c r="C43" s="3"/>
    </row>
    <row r="44" spans="1:3" ht="12.75">
      <c r="A44" s="7"/>
      <c r="B44" s="4"/>
      <c r="C44" s="3"/>
    </row>
    <row r="149" spans="1:4" ht="12.75">
      <c r="A149" s="6"/>
      <c r="B149" s="6"/>
      <c r="C149" s="6"/>
      <c r="D149" s="23"/>
    </row>
    <row r="150" spans="1:4" ht="12.75">
      <c r="A150" s="6"/>
      <c r="B150" s="6"/>
      <c r="C150" s="6"/>
      <c r="D150" s="23"/>
    </row>
    <row r="151" spans="1:4" ht="12.75">
      <c r="A151" s="6"/>
      <c r="B151" s="6"/>
      <c r="C151" s="6"/>
      <c r="D151" s="23"/>
    </row>
    <row r="152" spans="1:4" ht="12.75">
      <c r="A152" s="6"/>
      <c r="B152" s="6"/>
      <c r="C152" s="6"/>
      <c r="D152" s="23"/>
    </row>
    <row r="153" spans="1:4" ht="12.75">
      <c r="A153" s="6"/>
      <c r="B153" s="6"/>
      <c r="C153" s="6"/>
      <c r="D153" s="23"/>
    </row>
    <row r="156" spans="1:3" ht="12.75">
      <c r="A156" s="7" t="s">
        <v>3</v>
      </c>
      <c r="B156" s="9" t="s">
        <v>5</v>
      </c>
      <c r="C156" s="3"/>
    </row>
    <row r="157" spans="1:3" ht="12.75">
      <c r="A157" s="4"/>
      <c r="B157" s="4"/>
      <c r="C157" s="3"/>
    </row>
    <row r="158" spans="1:3" ht="12.75">
      <c r="A158" s="7" t="s">
        <v>4</v>
      </c>
      <c r="B158" s="9" t="s">
        <v>6</v>
      </c>
      <c r="C158" s="3"/>
    </row>
    <row r="159" spans="1:3" ht="12.75">
      <c r="A159" s="4"/>
      <c r="B159" s="4"/>
      <c r="C159" s="3"/>
    </row>
    <row r="160" spans="1:3" ht="12.75">
      <c r="A160" s="7" t="s">
        <v>13</v>
      </c>
      <c r="B160" s="4"/>
      <c r="C160" s="3"/>
    </row>
  </sheetData>
  <sheetProtection/>
  <protectedRanges>
    <protectedRange sqref="B14 D14" name="Rango1_1"/>
    <protectedRange sqref="B15 D15" name="Rango1_2"/>
    <protectedRange sqref="B16:D16" name="Rango1_3"/>
    <protectedRange sqref="B17 D17" name="Rango1_4"/>
    <protectedRange sqref="B18 D18" name="Rango1_5"/>
    <protectedRange sqref="B19 D19" name="Rango1_6"/>
    <protectedRange sqref="B20 D20" name="Rango1_7"/>
    <protectedRange sqref="B21 D21" name="Rango1_8"/>
    <protectedRange sqref="B22 D22:D23" name="Rango1_9"/>
    <protectedRange sqref="B23" name="Rango1_10"/>
    <protectedRange sqref="C13" name="Rango1_12"/>
    <protectedRange sqref="C14" name="Rango1_13"/>
    <protectedRange sqref="C17" name="Rango1_14"/>
    <protectedRange sqref="C18" name="Rango1_15"/>
    <protectedRange sqref="C19" name="Rango1_16"/>
    <protectedRange sqref="C20" name="Rango1_17"/>
    <protectedRange sqref="C21" name="Rango1_18"/>
    <protectedRange sqref="C22:C23" name="Rango1_19"/>
    <protectedRange sqref="D24:E24" name="Rango1_21"/>
    <protectedRange sqref="D25:E25" name="Rango1_22"/>
    <protectedRange sqref="D26:F26" name="Rango1_23"/>
    <protectedRange sqref="D27:F27" name="Rango1_24"/>
    <protectedRange sqref="D28:F28" name="Rango1_25"/>
    <protectedRange sqref="D29:F29" name="Rango1_26"/>
    <protectedRange sqref="D30:F30" name="Rango1_27"/>
    <protectedRange sqref="D31:F31" name="Rango1_28"/>
    <protectedRange sqref="D32:F32" name="Rango1_29"/>
    <protectedRange sqref="D33:F33" name="Rango1_30"/>
    <protectedRange sqref="E34:F67 D34:D38" name="Rango1_31"/>
    <protectedRange sqref="E68:F68" name="Rango1_32"/>
    <protectedRange sqref="E69:F69" name="Rango1_33"/>
    <protectedRange sqref="E70:F70" name="Rango1_34"/>
    <protectedRange sqref="E71:F71" name="Rango1_35"/>
    <protectedRange sqref="E72:F72" name="Rango1_36"/>
    <protectedRange sqref="E73:F73" name="Rango1_37"/>
    <protectedRange sqref="E74:F74" name="Rango1_38"/>
    <protectedRange sqref="E75:F75" name="Rango1_39"/>
  </protectedRanges>
  <mergeCells count="4">
    <mergeCell ref="A6:E6"/>
    <mergeCell ref="A7:E7"/>
    <mergeCell ref="A8:E8"/>
    <mergeCell ref="A10:D10"/>
  </mergeCells>
  <printOptions/>
  <pageMargins left="0.7480314960629921" right="0.7480314960629921" top="0.984251968503937" bottom="0.984251968503937" header="0" footer="0"/>
  <pageSetup horizontalDpi="600" verticalDpi="600" orientation="landscape" paperSize="121" scale="105" r:id="rId2"/>
  <drawing r:id="rId1"/>
</worksheet>
</file>

<file path=xl/worksheets/sheet20.xml><?xml version="1.0" encoding="utf-8"?>
<worksheet xmlns="http://schemas.openxmlformats.org/spreadsheetml/2006/main" xmlns:r="http://schemas.openxmlformats.org/officeDocument/2006/relationships">
  <sheetPr>
    <tabColor theme="5" tint="-0.24997000396251678"/>
  </sheetPr>
  <dimension ref="A8:E109"/>
  <sheetViews>
    <sheetView zoomScalePageLayoutView="0" workbookViewId="0" topLeftCell="A24">
      <selection activeCell="A60" sqref="A6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82"/>
      <c r="C9" s="282"/>
      <c r="D9" s="282"/>
      <c r="E9" s="283"/>
    </row>
    <row r="10" spans="1:5" ht="12.75">
      <c r="A10" s="281" t="s">
        <v>102</v>
      </c>
      <c r="B10" s="281"/>
      <c r="C10" s="281"/>
      <c r="D10" s="281"/>
      <c r="E10" s="281"/>
    </row>
    <row r="13" spans="1:4" ht="18">
      <c r="A13" s="277" t="s">
        <v>3451</v>
      </c>
      <c r="B13" s="277"/>
      <c r="C13" s="277"/>
      <c r="D13" s="277"/>
    </row>
    <row r="14" ht="12.75">
      <c r="A14" s="12"/>
    </row>
    <row r="15" spans="1:4" ht="25.5">
      <c r="A15" s="6" t="s">
        <v>15</v>
      </c>
      <c r="B15" s="6" t="s">
        <v>16</v>
      </c>
      <c r="C15" s="6" t="s">
        <v>17</v>
      </c>
      <c r="D15" s="31" t="s">
        <v>18</v>
      </c>
    </row>
    <row r="16" spans="1:4" ht="12.75">
      <c r="A16" s="53">
        <v>1</v>
      </c>
      <c r="B16" s="25" t="s">
        <v>3452</v>
      </c>
      <c r="C16" s="28" t="s">
        <v>662</v>
      </c>
      <c r="D16" s="25" t="s">
        <v>3453</v>
      </c>
    </row>
    <row r="17" spans="1:4" ht="12.75">
      <c r="A17" s="53">
        <v>2</v>
      </c>
      <c r="B17" s="25" t="s">
        <v>3452</v>
      </c>
      <c r="C17" s="29" t="s">
        <v>3454</v>
      </c>
      <c r="D17" s="25" t="s">
        <v>3455</v>
      </c>
    </row>
    <row r="18" spans="1:4" ht="12.75">
      <c r="A18" s="53">
        <v>3</v>
      </c>
      <c r="B18" s="25" t="s">
        <v>3452</v>
      </c>
      <c r="C18" s="25" t="s">
        <v>925</v>
      </c>
      <c r="D18" s="25" t="s">
        <v>3456</v>
      </c>
    </row>
    <row r="19" spans="1:4" ht="12.75">
      <c r="A19" s="53">
        <v>4</v>
      </c>
      <c r="B19" s="25" t="s">
        <v>3452</v>
      </c>
      <c r="C19" s="26" t="s">
        <v>1784</v>
      </c>
      <c r="D19" s="26" t="s">
        <v>3457</v>
      </c>
    </row>
    <row r="20" spans="1:4" ht="12.75">
      <c r="A20" s="53">
        <v>5</v>
      </c>
      <c r="B20" s="25" t="s">
        <v>3452</v>
      </c>
      <c r="C20" s="29" t="s">
        <v>3458</v>
      </c>
      <c r="D20" s="27" t="s">
        <v>3459</v>
      </c>
    </row>
    <row r="21" spans="1:4" ht="12.75">
      <c r="A21" s="53">
        <v>6</v>
      </c>
      <c r="B21" s="25" t="s">
        <v>3452</v>
      </c>
      <c r="C21" s="29" t="s">
        <v>1784</v>
      </c>
      <c r="D21" s="25" t="s">
        <v>3460</v>
      </c>
    </row>
    <row r="22" spans="1:4" ht="12.75">
      <c r="A22" s="53">
        <v>7</v>
      </c>
      <c r="B22" s="25" t="s">
        <v>3452</v>
      </c>
      <c r="C22" s="30" t="s">
        <v>3461</v>
      </c>
      <c r="D22" s="25" t="s">
        <v>3462</v>
      </c>
    </row>
    <row r="23" spans="1:4" ht="12.75">
      <c r="A23" s="53">
        <v>8</v>
      </c>
      <c r="B23" s="25" t="s">
        <v>3452</v>
      </c>
      <c r="C23" s="29" t="s">
        <v>2581</v>
      </c>
      <c r="D23" s="25" t="s">
        <v>3463</v>
      </c>
    </row>
    <row r="24" spans="1:4" ht="12.75">
      <c r="A24" s="53">
        <v>9</v>
      </c>
      <c r="B24" s="25" t="s">
        <v>3452</v>
      </c>
      <c r="C24" s="29" t="s">
        <v>3464</v>
      </c>
      <c r="D24" s="27" t="s">
        <v>3465</v>
      </c>
    </row>
    <row r="25" spans="1:4" ht="12.75">
      <c r="A25" s="53">
        <v>10</v>
      </c>
      <c r="B25" s="25" t="s">
        <v>3452</v>
      </c>
      <c r="C25" s="29" t="s">
        <v>3466</v>
      </c>
      <c r="D25" s="27" t="s">
        <v>3467</v>
      </c>
    </row>
    <row r="26" spans="1:4" ht="12.75">
      <c r="A26" s="53">
        <v>11</v>
      </c>
      <c r="B26" s="25" t="s">
        <v>3452</v>
      </c>
      <c r="C26" s="29" t="s">
        <v>207</v>
      </c>
      <c r="D26" s="27" t="s">
        <v>3468</v>
      </c>
    </row>
    <row r="27" spans="1:4" ht="12.75">
      <c r="A27" s="53">
        <v>12</v>
      </c>
      <c r="B27" s="61" t="s">
        <v>3452</v>
      </c>
      <c r="C27" s="54" t="s">
        <v>3469</v>
      </c>
      <c r="D27" s="27" t="s">
        <v>3470</v>
      </c>
    </row>
    <row r="28" spans="1:4" ht="12.75">
      <c r="A28" s="53">
        <v>13</v>
      </c>
      <c r="B28" s="54" t="s">
        <v>3471</v>
      </c>
      <c r="C28" s="54" t="s">
        <v>202</v>
      </c>
      <c r="D28" s="27" t="s">
        <v>3472</v>
      </c>
    </row>
    <row r="29" spans="1:4" ht="12.75">
      <c r="A29" s="53">
        <v>14</v>
      </c>
      <c r="B29" s="54" t="s">
        <v>3473</v>
      </c>
      <c r="C29" s="54" t="s">
        <v>916</v>
      </c>
      <c r="D29" s="27" t="s">
        <v>3474</v>
      </c>
    </row>
    <row r="30" spans="1:4" ht="12.75">
      <c r="A30" s="53">
        <v>15</v>
      </c>
      <c r="B30" s="54" t="s">
        <v>3473</v>
      </c>
      <c r="C30" s="54" t="s">
        <v>699</v>
      </c>
      <c r="D30" s="27" t="s">
        <v>3475</v>
      </c>
    </row>
    <row r="31" spans="1:4" ht="12.75">
      <c r="A31" s="53">
        <v>16</v>
      </c>
      <c r="B31" s="54" t="s">
        <v>3473</v>
      </c>
      <c r="C31" s="54" t="s">
        <v>699</v>
      </c>
      <c r="D31" s="27" t="s">
        <v>3476</v>
      </c>
    </row>
    <row r="32" spans="1:4" ht="12.75">
      <c r="A32" s="53">
        <v>17</v>
      </c>
      <c r="B32" s="54" t="s">
        <v>3473</v>
      </c>
      <c r="C32" s="54" t="s">
        <v>916</v>
      </c>
      <c r="D32" s="27" t="s">
        <v>3477</v>
      </c>
    </row>
    <row r="33" spans="1:4" ht="12.75">
      <c r="A33" s="53">
        <v>18</v>
      </c>
      <c r="B33" s="54" t="s">
        <v>3452</v>
      </c>
      <c r="C33" s="54" t="s">
        <v>672</v>
      </c>
      <c r="D33" s="27" t="s">
        <v>3478</v>
      </c>
    </row>
    <row r="34" spans="1:4" ht="12.75">
      <c r="A34" s="53">
        <v>19</v>
      </c>
      <c r="B34" s="54" t="s">
        <v>3452</v>
      </c>
      <c r="C34" s="54" t="s">
        <v>232</v>
      </c>
      <c r="D34" s="27" t="s">
        <v>3479</v>
      </c>
    </row>
    <row r="35" spans="1:4" ht="12.75">
      <c r="A35" s="53">
        <v>20</v>
      </c>
      <c r="B35" s="54" t="s">
        <v>3452</v>
      </c>
      <c r="C35" s="54" t="s">
        <v>672</v>
      </c>
      <c r="D35" s="27" t="s">
        <v>3478</v>
      </c>
    </row>
    <row r="36" spans="1:4" ht="12.75">
      <c r="A36" s="53">
        <v>21</v>
      </c>
      <c r="B36" s="54" t="s">
        <v>3452</v>
      </c>
      <c r="C36" s="54" t="s">
        <v>3480</v>
      </c>
      <c r="D36" s="27" t="s">
        <v>3481</v>
      </c>
    </row>
    <row r="37" spans="1:4" ht="12.75">
      <c r="A37" s="53">
        <v>22</v>
      </c>
      <c r="B37" s="54" t="s">
        <v>3452</v>
      </c>
      <c r="C37" s="54" t="s">
        <v>981</v>
      </c>
      <c r="D37" s="27" t="s">
        <v>3482</v>
      </c>
    </row>
    <row r="38" spans="1:4" ht="12.75">
      <c r="A38" s="53">
        <v>23</v>
      </c>
      <c r="B38" s="54" t="s">
        <v>3452</v>
      </c>
      <c r="C38" s="54" t="s">
        <v>220</v>
      </c>
      <c r="D38" s="27" t="s">
        <v>3483</v>
      </c>
    </row>
    <row r="39" spans="1:4" ht="12.75">
      <c r="A39" s="53">
        <v>24</v>
      </c>
      <c r="B39" s="54" t="s">
        <v>3452</v>
      </c>
      <c r="C39" s="54" t="s">
        <v>3484</v>
      </c>
      <c r="D39" s="27" t="s">
        <v>3485</v>
      </c>
    </row>
    <row r="40" spans="1:4" ht="12.75">
      <c r="A40" s="53">
        <v>25</v>
      </c>
      <c r="B40" s="54" t="s">
        <v>3452</v>
      </c>
      <c r="C40" s="54" t="s">
        <v>3486</v>
      </c>
      <c r="D40" s="32" t="s">
        <v>3487</v>
      </c>
    </row>
    <row r="41" spans="1:4" ht="12.75">
      <c r="A41" s="53">
        <v>26</v>
      </c>
      <c r="B41" s="54" t="s">
        <v>3452</v>
      </c>
      <c r="C41" s="54" t="s">
        <v>3488</v>
      </c>
      <c r="D41" s="27" t="s">
        <v>3489</v>
      </c>
    </row>
    <row r="42" spans="1:4" ht="12.75">
      <c r="A42" s="53">
        <v>27</v>
      </c>
      <c r="B42" s="54" t="s">
        <v>3452</v>
      </c>
      <c r="C42" s="54" t="s">
        <v>3488</v>
      </c>
      <c r="D42" s="27" t="s">
        <v>3489</v>
      </c>
    </row>
    <row r="43" spans="1:4" ht="12.75">
      <c r="A43" s="53">
        <v>28</v>
      </c>
      <c r="B43" s="54" t="s">
        <v>3452</v>
      </c>
      <c r="C43" s="54" t="s">
        <v>214</v>
      </c>
      <c r="D43" s="27" t="s">
        <v>3490</v>
      </c>
    </row>
    <row r="44" spans="1:4" ht="12.75">
      <c r="A44" s="53">
        <v>29</v>
      </c>
      <c r="B44" s="54" t="s">
        <v>3452</v>
      </c>
      <c r="C44" s="54" t="s">
        <v>2552</v>
      </c>
      <c r="D44" s="27" t="s">
        <v>3491</v>
      </c>
    </row>
    <row r="45" spans="1:4" ht="12.75">
      <c r="A45" s="53">
        <v>30</v>
      </c>
      <c r="B45" s="54" t="s">
        <v>3452</v>
      </c>
      <c r="C45" s="54" t="s">
        <v>2552</v>
      </c>
      <c r="D45" s="27" t="s">
        <v>2552</v>
      </c>
    </row>
    <row r="46" spans="1:4" ht="12.75">
      <c r="A46" s="53">
        <v>31</v>
      </c>
      <c r="B46" s="54" t="s">
        <v>3452</v>
      </c>
      <c r="C46" s="54" t="s">
        <v>2552</v>
      </c>
      <c r="D46" s="27" t="s">
        <v>2552</v>
      </c>
    </row>
    <row r="47" spans="1:4" ht="12.75">
      <c r="A47" s="53">
        <v>32</v>
      </c>
      <c r="B47" s="54" t="s">
        <v>3452</v>
      </c>
      <c r="C47" s="54" t="s">
        <v>3492</v>
      </c>
      <c r="D47" s="27" t="s">
        <v>3493</v>
      </c>
    </row>
    <row r="48" spans="1:4" ht="12.75">
      <c r="A48" s="53">
        <v>33</v>
      </c>
      <c r="B48" s="54" t="s">
        <v>3452</v>
      </c>
      <c r="C48" s="54" t="s">
        <v>1387</v>
      </c>
      <c r="D48" s="27" t="s">
        <v>3494</v>
      </c>
    </row>
    <row r="49" spans="1:4" ht="12.75">
      <c r="A49" s="53">
        <v>34</v>
      </c>
      <c r="B49" s="54" t="s">
        <v>3452</v>
      </c>
      <c r="C49" s="54" t="s">
        <v>3495</v>
      </c>
      <c r="D49" s="27" t="s">
        <v>3496</v>
      </c>
    </row>
    <row r="50" spans="1:4" ht="12.75">
      <c r="A50" s="53">
        <v>35</v>
      </c>
      <c r="B50" s="54" t="s">
        <v>3452</v>
      </c>
      <c r="C50" s="54" t="s">
        <v>2552</v>
      </c>
      <c r="D50" s="27" t="s">
        <v>2552</v>
      </c>
    </row>
    <row r="51" spans="1:4" ht="12.75">
      <c r="A51" s="53">
        <v>36</v>
      </c>
      <c r="B51" s="54" t="s">
        <v>3452</v>
      </c>
      <c r="C51" s="54" t="s">
        <v>3497</v>
      </c>
      <c r="D51" s="27" t="s">
        <v>3498</v>
      </c>
    </row>
    <row r="52" spans="1:4" ht="12.75">
      <c r="A52" s="53">
        <v>37</v>
      </c>
      <c r="B52" s="54" t="s">
        <v>3452</v>
      </c>
      <c r="C52" s="54" t="s">
        <v>2552</v>
      </c>
      <c r="D52" s="27" t="s">
        <v>2552</v>
      </c>
    </row>
    <row r="53" spans="1:4" ht="12.75">
      <c r="A53" s="53">
        <v>38</v>
      </c>
      <c r="B53" s="54" t="s">
        <v>3452</v>
      </c>
      <c r="C53" s="54" t="s">
        <v>3499</v>
      </c>
      <c r="D53" s="27" t="s">
        <v>3500</v>
      </c>
    </row>
    <row r="54" spans="1:4" ht="12.75">
      <c r="A54" s="53">
        <v>39</v>
      </c>
      <c r="B54" s="54" t="s">
        <v>3452</v>
      </c>
      <c r="C54" s="54" t="s">
        <v>3501</v>
      </c>
      <c r="D54" s="27" t="s">
        <v>3465</v>
      </c>
    </row>
    <row r="55" spans="1:4" ht="12.75">
      <c r="A55" s="53">
        <v>40</v>
      </c>
      <c r="B55" s="54" t="s">
        <v>3452</v>
      </c>
      <c r="C55" s="54" t="s">
        <v>1421</v>
      </c>
      <c r="D55" s="27" t="s">
        <v>3502</v>
      </c>
    </row>
    <row r="56" spans="1:4" ht="12.75">
      <c r="A56" s="53">
        <v>41</v>
      </c>
      <c r="B56" s="54" t="s">
        <v>3452</v>
      </c>
      <c r="C56" s="54" t="s">
        <v>3503</v>
      </c>
      <c r="D56" s="27" t="s">
        <v>3504</v>
      </c>
    </row>
    <row r="57" spans="1:4" ht="12.75">
      <c r="A57" s="53">
        <v>42</v>
      </c>
      <c r="B57" s="54" t="s">
        <v>3452</v>
      </c>
      <c r="C57" s="54" t="s">
        <v>1379</v>
      </c>
      <c r="D57" s="27" t="s">
        <v>3505</v>
      </c>
    </row>
    <row r="58" spans="1:4" ht="12.75">
      <c r="A58" s="53">
        <v>43</v>
      </c>
      <c r="B58" s="54" t="s">
        <v>3452</v>
      </c>
      <c r="C58" s="54" t="s">
        <v>3506</v>
      </c>
      <c r="D58" s="27" t="s">
        <v>3507</v>
      </c>
    </row>
    <row r="59" spans="1:4" ht="12.75">
      <c r="A59" s="53">
        <v>44</v>
      </c>
      <c r="B59" s="54" t="s">
        <v>3452</v>
      </c>
      <c r="C59" s="54" t="s">
        <v>195</v>
      </c>
      <c r="D59" s="27" t="s">
        <v>3508</v>
      </c>
    </row>
    <row r="60" spans="1:4" ht="12.75">
      <c r="A60" s="53">
        <v>45</v>
      </c>
      <c r="B60" s="54" t="s">
        <v>3452</v>
      </c>
      <c r="C60" s="54" t="s">
        <v>3509</v>
      </c>
      <c r="D60" s="27" t="s">
        <v>3510</v>
      </c>
    </row>
    <row r="63" spans="1:3" ht="12.75">
      <c r="A63" s="112" t="s">
        <v>3523</v>
      </c>
      <c r="B63" s="9"/>
      <c r="C63" s="3"/>
    </row>
    <row r="64" spans="1:3" ht="12.75">
      <c r="A64" s="4"/>
      <c r="B64" s="4"/>
      <c r="C64" s="3"/>
    </row>
    <row r="65" spans="1:3" ht="12.75">
      <c r="A65" s="112" t="s">
        <v>3519</v>
      </c>
      <c r="B65" s="9"/>
      <c r="C65" s="3"/>
    </row>
    <row r="66" spans="1:3" ht="12.75">
      <c r="A66" s="4"/>
      <c r="B66" s="4"/>
      <c r="C66" s="3"/>
    </row>
    <row r="67" spans="1:3" ht="12.75">
      <c r="A67" s="112" t="s">
        <v>3521</v>
      </c>
      <c r="B67" s="4"/>
      <c r="C67" s="3"/>
    </row>
    <row r="105" spans="1:3" ht="12.75">
      <c r="A105" s="112" t="s">
        <v>3</v>
      </c>
      <c r="B105" s="9" t="s">
        <v>5</v>
      </c>
      <c r="C105" s="3"/>
    </row>
    <row r="106" spans="1:3" ht="12.75">
      <c r="A106" s="4"/>
      <c r="B106" s="4"/>
      <c r="C106" s="3"/>
    </row>
    <row r="107" spans="1:3" ht="12.75">
      <c r="A107" s="112" t="s">
        <v>4</v>
      </c>
      <c r="B107" s="9" t="s">
        <v>6</v>
      </c>
      <c r="C107" s="3"/>
    </row>
    <row r="108" spans="1:3" ht="12.75">
      <c r="A108" s="4"/>
      <c r="B108" s="4"/>
      <c r="C108" s="3"/>
    </row>
    <row r="109" spans="1:3" ht="12.75">
      <c r="A109" s="112" t="s">
        <v>13</v>
      </c>
      <c r="B109" s="4"/>
      <c r="C109"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0" name="Rango1_35"/>
    <protectedRange sqref="D17 B17:B27" name="Rango1_1"/>
    <protectedRange sqref="D18" name="Rango1_2"/>
    <protectedRange sqref="C19:D19" name="Rango1_3"/>
    <protectedRange sqref="D20" name="Rango1_4"/>
    <protectedRange sqref="D21" name="Rango1_5"/>
    <protectedRange sqref="D22" name="Rango1_6"/>
    <protectedRange sqref="D23" name="Rango1_7"/>
    <protectedRange sqref="D24" name="Rango1_8"/>
    <protectedRange sqref="D25" name="Rango1_9"/>
    <protectedRange sqref="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 name="Rango1_21_2"/>
    <protectedRange sqref="D28" name="Rango1_22_2"/>
    <protectedRange sqref="D29" name="Rango1_23_1_1"/>
    <protectedRange sqref="D30" name="Rango1_24_2_1"/>
    <protectedRange sqref="D31" name="Rango1_25_2_1"/>
    <protectedRange sqref="D32" name="Rango1_26_2_1"/>
    <protectedRange sqref="D33" name="Rango1_27_2_1"/>
    <protectedRange sqref="D34" name="Rango1_28_2_1"/>
    <protectedRange sqref="D35" name="Rango1_29_1_1"/>
    <protectedRange sqref="D36" name="Rango1_30_2_1"/>
    <protectedRange sqref="D37" name="Rango1_31_2_1"/>
    <protectedRange sqref="D38" name="Rango1_32_2_1"/>
    <protectedRange sqref="D39" name="Rango1_33_2_1"/>
    <protectedRange sqref="D40" name="Rango1_34_2_1"/>
    <protectedRange sqref="D41:D42 D46:D60" name="Rango1_35_2_1"/>
    <protectedRange sqref="D43" name="Rango1_37_2"/>
    <protectedRange sqref="D44" name="Rango1_38_2"/>
    <protectedRange sqref="D45" name="Rango1_39_2"/>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R32"/>
  <sheetViews>
    <sheetView zoomScale="85" zoomScaleNormal="85" zoomScalePageLayoutView="0" workbookViewId="0" topLeftCell="A10">
      <selection activeCell="C36" sqref="C36"/>
    </sheetView>
  </sheetViews>
  <sheetFormatPr defaultColWidth="11.421875" defaultRowHeight="12.75"/>
  <cols>
    <col min="1" max="1" width="26.00390625" style="166" customWidth="1"/>
    <col min="2" max="2" width="9.57421875" style="166" customWidth="1"/>
    <col min="3" max="3" width="49.7109375" style="166" customWidth="1"/>
    <col min="4" max="4" width="9.7109375" style="166" customWidth="1"/>
    <col min="5" max="5" width="11.7109375" style="166" customWidth="1"/>
    <col min="6" max="6" width="7.8515625" style="166" customWidth="1"/>
    <col min="7" max="7" width="16.28125" style="166" customWidth="1"/>
    <col min="8" max="8" width="9.8515625" style="166" customWidth="1"/>
    <col min="9" max="9" width="9.421875" style="166" customWidth="1"/>
    <col min="10" max="14" width="11.421875" style="166" customWidth="1"/>
    <col min="15" max="15" width="5.140625" style="166" customWidth="1"/>
    <col min="16" max="16" width="5.8515625" style="166" customWidth="1"/>
    <col min="17" max="17" width="6.57421875" style="166" customWidth="1"/>
    <col min="18" max="18" width="7.00390625" style="166" customWidth="1"/>
    <col min="19" max="16384" width="11.421875" style="166" customWidth="1"/>
  </cols>
  <sheetData>
    <row r="1" spans="1:18" ht="15" customHeight="1">
      <c r="A1" s="313" t="s">
        <v>5116</v>
      </c>
      <c r="B1" s="314"/>
      <c r="C1" s="314"/>
      <c r="D1" s="314"/>
      <c r="E1" s="314"/>
      <c r="F1" s="314"/>
      <c r="G1" s="314"/>
      <c r="H1" s="314"/>
      <c r="I1" s="314"/>
      <c r="J1" s="314"/>
      <c r="K1" s="314"/>
      <c r="L1" s="314"/>
      <c r="M1" s="314"/>
      <c r="N1" s="314"/>
      <c r="O1" s="314"/>
      <c r="P1" s="314"/>
      <c r="Q1" s="314"/>
      <c r="R1" s="315"/>
    </row>
    <row r="2" spans="1:18" ht="45.75" customHeight="1" thickBot="1">
      <c r="A2" s="318" t="s">
        <v>5202</v>
      </c>
      <c r="B2" s="319"/>
      <c r="C2" s="319"/>
      <c r="D2" s="319"/>
      <c r="E2" s="319"/>
      <c r="F2" s="319"/>
      <c r="G2" s="319"/>
      <c r="H2" s="319"/>
      <c r="I2" s="319"/>
      <c r="J2" s="319"/>
      <c r="K2" s="319"/>
      <c r="L2" s="319"/>
      <c r="M2" s="319"/>
      <c r="N2" s="319"/>
      <c r="O2" s="319"/>
      <c r="P2" s="319"/>
      <c r="Q2" s="319"/>
      <c r="R2" s="320"/>
    </row>
    <row r="3" spans="1:18" ht="15" customHeight="1">
      <c r="A3" s="321" t="s">
        <v>5115</v>
      </c>
      <c r="B3" s="322"/>
      <c r="C3" s="322"/>
      <c r="D3" s="322"/>
      <c r="E3" s="322"/>
      <c r="F3" s="322"/>
      <c r="G3" s="322"/>
      <c r="H3" s="322"/>
      <c r="I3" s="322"/>
      <c r="J3" s="322"/>
      <c r="K3" s="322"/>
      <c r="L3" s="322"/>
      <c r="M3" s="322"/>
      <c r="N3" s="322"/>
      <c r="O3" s="322"/>
      <c r="P3" s="322"/>
      <c r="Q3" s="322"/>
      <c r="R3" s="323"/>
    </row>
    <row r="4" spans="1:18" ht="12.75" customHeight="1">
      <c r="A4" s="324"/>
      <c r="B4" s="325"/>
      <c r="C4" s="325"/>
      <c r="D4" s="325"/>
      <c r="E4" s="325"/>
      <c r="F4" s="325"/>
      <c r="G4" s="325"/>
      <c r="H4" s="325"/>
      <c r="I4" s="325"/>
      <c r="J4" s="325"/>
      <c r="K4" s="325"/>
      <c r="L4" s="325"/>
      <c r="M4" s="325"/>
      <c r="N4" s="325"/>
      <c r="O4" s="325"/>
      <c r="P4" s="325"/>
      <c r="Q4" s="325"/>
      <c r="R4" s="326"/>
    </row>
    <row r="5" spans="1:18" ht="12.75" customHeight="1">
      <c r="A5" s="324"/>
      <c r="B5" s="325"/>
      <c r="C5" s="325"/>
      <c r="D5" s="325"/>
      <c r="E5" s="325"/>
      <c r="F5" s="325"/>
      <c r="G5" s="325"/>
      <c r="H5" s="325"/>
      <c r="I5" s="325"/>
      <c r="J5" s="325"/>
      <c r="K5" s="325"/>
      <c r="L5" s="325"/>
      <c r="M5" s="325"/>
      <c r="N5" s="325"/>
      <c r="O5" s="325"/>
      <c r="P5" s="325"/>
      <c r="Q5" s="325"/>
      <c r="R5" s="326"/>
    </row>
    <row r="6" spans="1:18" ht="12.75" customHeight="1">
      <c r="A6" s="324"/>
      <c r="B6" s="325"/>
      <c r="C6" s="325"/>
      <c r="D6" s="325"/>
      <c r="E6" s="325"/>
      <c r="F6" s="325"/>
      <c r="G6" s="325"/>
      <c r="H6" s="325"/>
      <c r="I6" s="325"/>
      <c r="J6" s="325"/>
      <c r="K6" s="325"/>
      <c r="L6" s="325"/>
      <c r="M6" s="325"/>
      <c r="N6" s="325"/>
      <c r="O6" s="325"/>
      <c r="P6" s="325"/>
      <c r="Q6" s="325"/>
      <c r="R6" s="326"/>
    </row>
    <row r="7" spans="1:18" ht="18.75" customHeight="1" thickBot="1">
      <c r="A7" s="327"/>
      <c r="B7" s="328"/>
      <c r="C7" s="328"/>
      <c r="D7" s="328"/>
      <c r="E7" s="328"/>
      <c r="F7" s="328"/>
      <c r="G7" s="328"/>
      <c r="H7" s="328"/>
      <c r="I7" s="328"/>
      <c r="J7" s="328"/>
      <c r="K7" s="328"/>
      <c r="L7" s="328"/>
      <c r="M7" s="328"/>
      <c r="N7" s="328"/>
      <c r="O7" s="328"/>
      <c r="P7" s="328"/>
      <c r="Q7" s="328"/>
      <c r="R7" s="329"/>
    </row>
    <row r="8" spans="1:18" ht="30" customHeight="1" thickBot="1">
      <c r="A8" s="298" t="s">
        <v>10</v>
      </c>
      <c r="B8" s="295" t="s">
        <v>5122</v>
      </c>
      <c r="C8" s="296"/>
      <c r="D8" s="296"/>
      <c r="E8" s="296"/>
      <c r="F8" s="296"/>
      <c r="G8" s="296"/>
      <c r="H8" s="296"/>
      <c r="I8" s="297"/>
      <c r="J8" s="300" t="s">
        <v>5122</v>
      </c>
      <c r="K8" s="301"/>
      <c r="L8" s="301"/>
      <c r="M8" s="301"/>
      <c r="N8" s="302"/>
      <c r="O8" s="303" t="s">
        <v>5127</v>
      </c>
      <c r="P8" s="304"/>
      <c r="Q8" s="304"/>
      <c r="R8" s="305"/>
    </row>
    <row r="9" spans="1:18" ht="48" customHeight="1" thickBot="1">
      <c r="A9" s="299"/>
      <c r="B9" s="169" t="s">
        <v>5117</v>
      </c>
      <c r="C9" s="169" t="s">
        <v>5118</v>
      </c>
      <c r="D9" s="169" t="s">
        <v>5119</v>
      </c>
      <c r="E9" s="169" t="s">
        <v>5120</v>
      </c>
      <c r="F9" s="169" t="s">
        <v>5135</v>
      </c>
      <c r="G9" s="169" t="s">
        <v>5134</v>
      </c>
      <c r="H9" s="169" t="s">
        <v>5121</v>
      </c>
      <c r="I9" s="169" t="s">
        <v>5201</v>
      </c>
      <c r="J9" s="167" t="s">
        <v>5139</v>
      </c>
      <c r="K9" s="168" t="s">
        <v>5123</v>
      </c>
      <c r="L9" s="168" t="s">
        <v>5124</v>
      </c>
      <c r="M9" s="168" t="s">
        <v>5125</v>
      </c>
      <c r="N9" s="247" t="s">
        <v>5126</v>
      </c>
      <c r="O9" s="306"/>
      <c r="P9" s="307"/>
      <c r="Q9" s="307"/>
      <c r="R9" s="308"/>
    </row>
    <row r="10" spans="1:18" ht="41.25" customHeight="1" thickBot="1">
      <c r="A10" s="170" t="s">
        <v>19</v>
      </c>
      <c r="B10" s="170" t="s">
        <v>5129</v>
      </c>
      <c r="C10" s="170" t="s">
        <v>5144</v>
      </c>
      <c r="D10" s="171" t="s">
        <v>5131</v>
      </c>
      <c r="E10" s="171" t="s">
        <v>5131</v>
      </c>
      <c r="F10" s="171" t="s">
        <v>5136</v>
      </c>
      <c r="G10" s="171" t="s">
        <v>5137</v>
      </c>
      <c r="H10" s="172" t="s">
        <v>5132</v>
      </c>
      <c r="I10" s="172" t="s">
        <v>5133</v>
      </c>
      <c r="J10" s="198" t="s">
        <v>5138</v>
      </c>
      <c r="K10" s="199" t="s">
        <v>5133</v>
      </c>
      <c r="L10" s="200" t="s">
        <v>5140</v>
      </c>
      <c r="M10" s="201" t="s">
        <v>5141</v>
      </c>
      <c r="N10" s="200" t="s">
        <v>26</v>
      </c>
      <c r="O10" s="309" t="s">
        <v>5142</v>
      </c>
      <c r="P10" s="309"/>
      <c r="Q10" s="309"/>
      <c r="R10" s="310"/>
    </row>
    <row r="11" spans="1:18" ht="30" customHeight="1" thickBot="1">
      <c r="A11" s="170" t="s">
        <v>23</v>
      </c>
      <c r="B11" s="170" t="s">
        <v>5129</v>
      </c>
      <c r="C11" s="170" t="s">
        <v>5145</v>
      </c>
      <c r="D11" s="171" t="s">
        <v>5131</v>
      </c>
      <c r="E11" s="171" t="s">
        <v>5131</v>
      </c>
      <c r="F11" s="171" t="s">
        <v>5136</v>
      </c>
      <c r="G11" s="171" t="s">
        <v>5143</v>
      </c>
      <c r="H11" s="172" t="s">
        <v>5132</v>
      </c>
      <c r="I11" s="172" t="s">
        <v>5133</v>
      </c>
      <c r="J11" s="202" t="s">
        <v>5138</v>
      </c>
      <c r="K11" s="203" t="s">
        <v>5133</v>
      </c>
      <c r="L11" s="204" t="s">
        <v>5140</v>
      </c>
      <c r="M11" s="205" t="s">
        <v>5141</v>
      </c>
      <c r="N11" s="204" t="s">
        <v>26</v>
      </c>
      <c r="O11" s="293" t="s">
        <v>5146</v>
      </c>
      <c r="P11" s="293"/>
      <c r="Q11" s="293"/>
      <c r="R11" s="294"/>
    </row>
    <row r="12" spans="1:18" ht="33" customHeight="1" thickBot="1">
      <c r="A12" s="170" t="s">
        <v>27</v>
      </c>
      <c r="B12" s="170" t="s">
        <v>5130</v>
      </c>
      <c r="C12" s="170" t="s">
        <v>83</v>
      </c>
      <c r="D12" s="171" t="s">
        <v>5131</v>
      </c>
      <c r="E12" s="171" t="s">
        <v>5131</v>
      </c>
      <c r="F12" s="171" t="s">
        <v>5147</v>
      </c>
      <c r="G12" s="171" t="s">
        <v>5148</v>
      </c>
      <c r="H12" s="172" t="s">
        <v>5132</v>
      </c>
      <c r="I12" s="172" t="s">
        <v>5133</v>
      </c>
      <c r="J12" s="194" t="s">
        <v>5138</v>
      </c>
      <c r="K12" s="195" t="s">
        <v>5133</v>
      </c>
      <c r="L12" s="196" t="s">
        <v>5140</v>
      </c>
      <c r="M12" s="197" t="s">
        <v>5141</v>
      </c>
      <c r="N12" s="196">
        <v>13010</v>
      </c>
      <c r="O12" s="316" t="s">
        <v>5149</v>
      </c>
      <c r="P12" s="316"/>
      <c r="Q12" s="316"/>
      <c r="R12" s="317"/>
    </row>
    <row r="13" spans="1:18" ht="30" customHeight="1" thickBot="1">
      <c r="A13" s="170" t="s">
        <v>64</v>
      </c>
      <c r="B13" s="170" t="s">
        <v>5130</v>
      </c>
      <c r="C13" s="170" t="s">
        <v>5150</v>
      </c>
      <c r="D13" s="171" t="s">
        <v>5131</v>
      </c>
      <c r="E13" s="171" t="s">
        <v>5131</v>
      </c>
      <c r="F13" s="171" t="s">
        <v>5147</v>
      </c>
      <c r="G13" s="171" t="s">
        <v>5151</v>
      </c>
      <c r="H13" s="172" t="s">
        <v>5132</v>
      </c>
      <c r="I13" s="172" t="s">
        <v>5133</v>
      </c>
      <c r="J13" s="206" t="s">
        <v>5138</v>
      </c>
      <c r="K13" s="207" t="s">
        <v>5133</v>
      </c>
      <c r="L13" s="208" t="s">
        <v>5140</v>
      </c>
      <c r="M13" s="209" t="s">
        <v>5141</v>
      </c>
      <c r="N13" s="208" t="s">
        <v>67</v>
      </c>
      <c r="O13" s="311" t="s">
        <v>5186</v>
      </c>
      <c r="P13" s="311"/>
      <c r="Q13" s="311"/>
      <c r="R13" s="312"/>
    </row>
    <row r="14" spans="1:18" ht="30" customHeight="1" thickBot="1">
      <c r="A14" s="170" t="s">
        <v>3815</v>
      </c>
      <c r="B14" s="170" t="s">
        <v>5130</v>
      </c>
      <c r="C14" s="170" t="s">
        <v>5152</v>
      </c>
      <c r="D14" s="171" t="s">
        <v>5131</v>
      </c>
      <c r="E14" s="171" t="s">
        <v>5131</v>
      </c>
      <c r="F14" s="171" t="s">
        <v>5147</v>
      </c>
      <c r="G14" s="171" t="s">
        <v>5153</v>
      </c>
      <c r="H14" s="172" t="s">
        <v>5154</v>
      </c>
      <c r="I14" s="172" t="s">
        <v>5133</v>
      </c>
      <c r="J14" s="198" t="s">
        <v>5138</v>
      </c>
      <c r="K14" s="199" t="s">
        <v>5133</v>
      </c>
      <c r="L14" s="200" t="s">
        <v>5140</v>
      </c>
      <c r="M14" s="201" t="s">
        <v>5141</v>
      </c>
      <c r="N14" s="200" t="s">
        <v>31</v>
      </c>
      <c r="O14" s="309" t="s">
        <v>5187</v>
      </c>
      <c r="P14" s="309"/>
      <c r="Q14" s="309"/>
      <c r="R14" s="310"/>
    </row>
    <row r="15" spans="1:18" ht="23.25" thickBot="1">
      <c r="A15" s="170" t="s">
        <v>32</v>
      </c>
      <c r="B15" s="170" t="s">
        <v>5130</v>
      </c>
      <c r="C15" s="170" t="s">
        <v>5155</v>
      </c>
      <c r="D15" s="171" t="s">
        <v>5131</v>
      </c>
      <c r="E15" s="171" t="s">
        <v>5131</v>
      </c>
      <c r="F15" s="171" t="s">
        <v>5147</v>
      </c>
      <c r="G15" s="171" t="s">
        <v>5156</v>
      </c>
      <c r="H15" s="172" t="s">
        <v>5154</v>
      </c>
      <c r="I15" s="172" t="s">
        <v>5133</v>
      </c>
      <c r="J15" s="202" t="s">
        <v>5138</v>
      </c>
      <c r="K15" s="203" t="s">
        <v>5133</v>
      </c>
      <c r="L15" s="204" t="s">
        <v>5140</v>
      </c>
      <c r="M15" s="205" t="s">
        <v>5141</v>
      </c>
      <c r="N15" s="204" t="s">
        <v>35</v>
      </c>
      <c r="O15" s="293" t="s">
        <v>5188</v>
      </c>
      <c r="P15" s="293"/>
      <c r="Q15" s="293"/>
      <c r="R15" s="294"/>
    </row>
    <row r="16" spans="1:18" ht="23.25" thickBot="1">
      <c r="A16" s="170" t="s">
        <v>36</v>
      </c>
      <c r="B16" s="170" t="s">
        <v>5130</v>
      </c>
      <c r="C16" s="170" t="s">
        <v>5157</v>
      </c>
      <c r="D16" s="171" t="s">
        <v>5131</v>
      </c>
      <c r="E16" s="171" t="s">
        <v>5131</v>
      </c>
      <c r="F16" s="171" t="s">
        <v>5147</v>
      </c>
      <c r="G16" s="171" t="s">
        <v>5158</v>
      </c>
      <c r="H16" s="172" t="s">
        <v>5154</v>
      </c>
      <c r="I16" s="172" t="s">
        <v>5133</v>
      </c>
      <c r="J16" s="206" t="s">
        <v>5138</v>
      </c>
      <c r="K16" s="207" t="s">
        <v>5133</v>
      </c>
      <c r="L16" s="208" t="s">
        <v>5140</v>
      </c>
      <c r="M16" s="209" t="s">
        <v>5141</v>
      </c>
      <c r="N16" s="208" t="s">
        <v>39</v>
      </c>
      <c r="O16" s="311" t="s">
        <v>5189</v>
      </c>
      <c r="P16" s="311"/>
      <c r="Q16" s="311"/>
      <c r="R16" s="312"/>
    </row>
    <row r="17" spans="1:18" ht="30" customHeight="1" thickBot="1">
      <c r="A17" s="170" t="s">
        <v>40</v>
      </c>
      <c r="B17" s="170" t="s">
        <v>5130</v>
      </c>
      <c r="C17" s="170" t="s">
        <v>5159</v>
      </c>
      <c r="D17" s="171" t="s">
        <v>5131</v>
      </c>
      <c r="E17" s="171" t="s">
        <v>5131</v>
      </c>
      <c r="F17" s="171" t="s">
        <v>5147</v>
      </c>
      <c r="G17" s="171" t="s">
        <v>5182</v>
      </c>
      <c r="H17" s="172" t="s">
        <v>5160</v>
      </c>
      <c r="I17" s="172" t="s">
        <v>5133</v>
      </c>
      <c r="J17" s="202" t="s">
        <v>5138</v>
      </c>
      <c r="K17" s="203" t="s">
        <v>5133</v>
      </c>
      <c r="L17" s="204" t="s">
        <v>5140</v>
      </c>
      <c r="M17" s="205" t="s">
        <v>5141</v>
      </c>
      <c r="N17" s="204" t="s">
        <v>43</v>
      </c>
      <c r="O17" s="293" t="s">
        <v>5190</v>
      </c>
      <c r="P17" s="293"/>
      <c r="Q17" s="293"/>
      <c r="R17" s="294"/>
    </row>
    <row r="18" spans="1:18" ht="30" customHeight="1" thickBot="1">
      <c r="A18" s="170" t="s">
        <v>44</v>
      </c>
      <c r="B18" s="170" t="s">
        <v>5129</v>
      </c>
      <c r="C18" s="170" t="s">
        <v>5161</v>
      </c>
      <c r="D18" s="171" t="s">
        <v>5131</v>
      </c>
      <c r="E18" s="171" t="s">
        <v>5131</v>
      </c>
      <c r="F18" s="171" t="s">
        <v>5147</v>
      </c>
      <c r="G18" s="171" t="s">
        <v>5162</v>
      </c>
      <c r="H18" s="172" t="s">
        <v>5154</v>
      </c>
      <c r="I18" s="172" t="s">
        <v>5133</v>
      </c>
      <c r="J18" s="198" t="s">
        <v>5138</v>
      </c>
      <c r="K18" s="199" t="s">
        <v>5133</v>
      </c>
      <c r="L18" s="200" t="s">
        <v>5140</v>
      </c>
      <c r="M18" s="201" t="s">
        <v>5141</v>
      </c>
      <c r="N18" s="200" t="s">
        <v>47</v>
      </c>
      <c r="O18" s="309" t="s">
        <v>5185</v>
      </c>
      <c r="P18" s="309"/>
      <c r="Q18" s="309"/>
      <c r="R18" s="310"/>
    </row>
    <row r="19" spans="1:18" ht="30" customHeight="1" thickBot="1">
      <c r="A19" s="170" t="s">
        <v>48</v>
      </c>
      <c r="B19" s="170" t="s">
        <v>5130</v>
      </c>
      <c r="C19" s="170" t="s">
        <v>5163</v>
      </c>
      <c r="D19" s="171" t="s">
        <v>5131</v>
      </c>
      <c r="E19" s="171" t="s">
        <v>5131</v>
      </c>
      <c r="F19" s="171" t="s">
        <v>5147</v>
      </c>
      <c r="G19" s="171" t="s">
        <v>5164</v>
      </c>
      <c r="H19" s="172" t="s">
        <v>5154</v>
      </c>
      <c r="I19" s="172" t="s">
        <v>5133</v>
      </c>
      <c r="J19" s="202" t="s">
        <v>5138</v>
      </c>
      <c r="K19" s="203" t="s">
        <v>5133</v>
      </c>
      <c r="L19" s="204" t="s">
        <v>5140</v>
      </c>
      <c r="M19" s="205" t="s">
        <v>5141</v>
      </c>
      <c r="N19" s="204" t="s">
        <v>51</v>
      </c>
      <c r="O19" s="293" t="s">
        <v>5191</v>
      </c>
      <c r="P19" s="293"/>
      <c r="Q19" s="293"/>
      <c r="R19" s="294"/>
    </row>
    <row r="20" spans="1:18" ht="30" customHeight="1" thickBot="1">
      <c r="A20" s="170" t="s">
        <v>78</v>
      </c>
      <c r="B20" s="170" t="s">
        <v>5130</v>
      </c>
      <c r="C20" s="170" t="s">
        <v>5174</v>
      </c>
      <c r="D20" s="171" t="s">
        <v>5131</v>
      </c>
      <c r="E20" s="171" t="s">
        <v>5131</v>
      </c>
      <c r="F20" s="171" t="s">
        <v>5147</v>
      </c>
      <c r="G20" s="171" t="s">
        <v>5165</v>
      </c>
      <c r="H20" s="172" t="s">
        <v>5154</v>
      </c>
      <c r="I20" s="172" t="s">
        <v>5133</v>
      </c>
      <c r="J20" s="194" t="s">
        <v>5138</v>
      </c>
      <c r="K20" s="195" t="s">
        <v>5133</v>
      </c>
      <c r="L20" s="196" t="s">
        <v>5140</v>
      </c>
      <c r="M20" s="197" t="s">
        <v>5141</v>
      </c>
      <c r="N20" s="196" t="s">
        <v>81</v>
      </c>
      <c r="O20" s="316" t="s">
        <v>5192</v>
      </c>
      <c r="P20" s="316"/>
      <c r="Q20" s="316"/>
      <c r="R20" s="317"/>
    </row>
    <row r="21" spans="1:18" ht="30" customHeight="1" thickBot="1">
      <c r="A21" s="170" t="s">
        <v>52</v>
      </c>
      <c r="B21" s="170" t="s">
        <v>5129</v>
      </c>
      <c r="C21" s="170" t="s">
        <v>5175</v>
      </c>
      <c r="D21" s="171" t="s">
        <v>5131</v>
      </c>
      <c r="E21" s="171" t="s">
        <v>5131</v>
      </c>
      <c r="F21" s="171" t="s">
        <v>5147</v>
      </c>
      <c r="G21" s="171" t="s">
        <v>5166</v>
      </c>
      <c r="H21" s="172" t="s">
        <v>5173</v>
      </c>
      <c r="I21" s="172" t="s">
        <v>5133</v>
      </c>
      <c r="J21" s="206" t="s">
        <v>5138</v>
      </c>
      <c r="K21" s="207" t="s">
        <v>5133</v>
      </c>
      <c r="L21" s="208" t="s">
        <v>5140</v>
      </c>
      <c r="M21" s="209" t="s">
        <v>5141</v>
      </c>
      <c r="N21" s="208" t="s">
        <v>54</v>
      </c>
      <c r="O21" s="311" t="s">
        <v>5193</v>
      </c>
      <c r="P21" s="311"/>
      <c r="Q21" s="311"/>
      <c r="R21" s="312"/>
    </row>
    <row r="22" spans="1:18" ht="30" customHeight="1" thickBot="1">
      <c r="A22" s="170" t="s">
        <v>120</v>
      </c>
      <c r="B22" s="170" t="s">
        <v>5129</v>
      </c>
      <c r="C22" s="170" t="s">
        <v>5176</v>
      </c>
      <c r="D22" s="171" t="s">
        <v>5131</v>
      </c>
      <c r="E22" s="171" t="s">
        <v>5131</v>
      </c>
      <c r="F22" s="171" t="s">
        <v>5147</v>
      </c>
      <c r="G22" s="171" t="s">
        <v>5167</v>
      </c>
      <c r="H22" s="172" t="s">
        <v>5154</v>
      </c>
      <c r="I22" s="172" t="s">
        <v>5133</v>
      </c>
      <c r="J22" s="202" t="s">
        <v>5138</v>
      </c>
      <c r="K22" s="203" t="s">
        <v>5133</v>
      </c>
      <c r="L22" s="204" t="s">
        <v>5140</v>
      </c>
      <c r="M22" s="205" t="s">
        <v>5141</v>
      </c>
      <c r="N22" s="204" t="s">
        <v>5020</v>
      </c>
      <c r="O22" s="293" t="s">
        <v>5194</v>
      </c>
      <c r="P22" s="293"/>
      <c r="Q22" s="293"/>
      <c r="R22" s="294"/>
    </row>
    <row r="23" spans="1:18" ht="30" customHeight="1" thickBot="1">
      <c r="A23" s="170" t="s">
        <v>55</v>
      </c>
      <c r="B23" s="170" t="s">
        <v>5130</v>
      </c>
      <c r="C23" s="170" t="s">
        <v>5177</v>
      </c>
      <c r="D23" s="171" t="s">
        <v>5131</v>
      </c>
      <c r="E23" s="171" t="s">
        <v>5131</v>
      </c>
      <c r="F23" s="171" t="s">
        <v>5147</v>
      </c>
      <c r="G23" s="171" t="s">
        <v>5168</v>
      </c>
      <c r="H23" s="172" t="s">
        <v>5154</v>
      </c>
      <c r="I23" s="172" t="s">
        <v>5133</v>
      </c>
      <c r="J23" s="206" t="s">
        <v>5138</v>
      </c>
      <c r="K23" s="207" t="s">
        <v>5133</v>
      </c>
      <c r="L23" s="208" t="s">
        <v>5140</v>
      </c>
      <c r="M23" s="209" t="s">
        <v>5141</v>
      </c>
      <c r="N23" s="208" t="s">
        <v>57</v>
      </c>
      <c r="O23" s="311" t="s">
        <v>5195</v>
      </c>
      <c r="P23" s="311"/>
      <c r="Q23" s="311"/>
      <c r="R23" s="312"/>
    </row>
    <row r="24" spans="1:18" ht="30" customHeight="1" thickBot="1">
      <c r="A24" s="170" t="s">
        <v>58</v>
      </c>
      <c r="B24" s="170" t="s">
        <v>5130</v>
      </c>
      <c r="C24" s="170" t="s">
        <v>5178</v>
      </c>
      <c r="D24" s="171" t="s">
        <v>5131</v>
      </c>
      <c r="E24" s="171" t="s">
        <v>5131</v>
      </c>
      <c r="F24" s="171" t="s">
        <v>5147</v>
      </c>
      <c r="G24" s="171" t="s">
        <v>5169</v>
      </c>
      <c r="H24" s="172" t="s">
        <v>5154</v>
      </c>
      <c r="I24" s="172" t="s">
        <v>5133</v>
      </c>
      <c r="J24" s="198" t="s">
        <v>5138</v>
      </c>
      <c r="K24" s="199" t="s">
        <v>5133</v>
      </c>
      <c r="L24" s="200" t="s">
        <v>5140</v>
      </c>
      <c r="M24" s="201" t="s">
        <v>5141</v>
      </c>
      <c r="N24" s="200" t="s">
        <v>60</v>
      </c>
      <c r="O24" s="309" t="s">
        <v>5196</v>
      </c>
      <c r="P24" s="309"/>
      <c r="Q24" s="309"/>
      <c r="R24" s="310"/>
    </row>
    <row r="25" spans="1:18" ht="23.25" thickBot="1">
      <c r="A25" s="170" t="s">
        <v>61</v>
      </c>
      <c r="B25" s="170" t="s">
        <v>5130</v>
      </c>
      <c r="C25" s="170" t="s">
        <v>5179</v>
      </c>
      <c r="D25" s="171" t="s">
        <v>5131</v>
      </c>
      <c r="E25" s="171" t="s">
        <v>5131</v>
      </c>
      <c r="F25" s="171" t="s">
        <v>5147</v>
      </c>
      <c r="G25" s="171" t="s">
        <v>5170</v>
      </c>
      <c r="H25" s="172" t="s">
        <v>5154</v>
      </c>
      <c r="I25" s="172" t="s">
        <v>5133</v>
      </c>
      <c r="J25" s="202" t="s">
        <v>5138</v>
      </c>
      <c r="K25" s="203" t="s">
        <v>5133</v>
      </c>
      <c r="L25" s="204" t="s">
        <v>5140</v>
      </c>
      <c r="M25" s="205" t="s">
        <v>5141</v>
      </c>
      <c r="N25" s="204" t="s">
        <v>63</v>
      </c>
      <c r="O25" s="293" t="s">
        <v>5197</v>
      </c>
      <c r="P25" s="293"/>
      <c r="Q25" s="293"/>
      <c r="R25" s="294"/>
    </row>
    <row r="26" spans="1:18" ht="24.75" customHeight="1" thickBot="1">
      <c r="A26" s="170" t="s">
        <v>68</v>
      </c>
      <c r="B26" s="170" t="s">
        <v>5130</v>
      </c>
      <c r="C26" s="170" t="s">
        <v>5180</v>
      </c>
      <c r="D26" s="171" t="s">
        <v>5131</v>
      </c>
      <c r="E26" s="171" t="s">
        <v>5131</v>
      </c>
      <c r="F26" s="171" t="s">
        <v>5136</v>
      </c>
      <c r="G26" s="171" t="s">
        <v>5171</v>
      </c>
      <c r="H26" s="172" t="s">
        <v>5181</v>
      </c>
      <c r="I26" s="172" t="s">
        <v>5133</v>
      </c>
      <c r="J26" s="202" t="s">
        <v>5138</v>
      </c>
      <c r="K26" s="203" t="s">
        <v>5133</v>
      </c>
      <c r="L26" s="204" t="s">
        <v>5140</v>
      </c>
      <c r="M26" s="205" t="s">
        <v>5141</v>
      </c>
      <c r="N26" s="204" t="s">
        <v>70</v>
      </c>
      <c r="O26" s="293" t="s">
        <v>5198</v>
      </c>
      <c r="P26" s="293"/>
      <c r="Q26" s="293"/>
      <c r="R26" s="294"/>
    </row>
    <row r="27" spans="1:18" ht="35.25" customHeight="1" thickBot="1">
      <c r="A27" s="170" t="s">
        <v>75</v>
      </c>
      <c r="B27" s="170" t="s">
        <v>5130</v>
      </c>
      <c r="C27" s="170" t="s">
        <v>5183</v>
      </c>
      <c r="D27" s="171" t="s">
        <v>5131</v>
      </c>
      <c r="E27" s="171" t="s">
        <v>5131</v>
      </c>
      <c r="F27" s="171" t="s">
        <v>5136</v>
      </c>
      <c r="G27" s="171" t="s">
        <v>5172</v>
      </c>
      <c r="H27" s="172" t="s">
        <v>5184</v>
      </c>
      <c r="I27" s="172" t="s">
        <v>5133</v>
      </c>
      <c r="J27" s="194" t="s">
        <v>5138</v>
      </c>
      <c r="K27" s="195" t="s">
        <v>5133</v>
      </c>
      <c r="L27" s="196" t="s">
        <v>5140</v>
      </c>
      <c r="M27" s="197" t="s">
        <v>5141</v>
      </c>
      <c r="N27" s="196" t="s">
        <v>77</v>
      </c>
      <c r="O27" s="316" t="s">
        <v>5199</v>
      </c>
      <c r="P27" s="316"/>
      <c r="Q27" s="316"/>
      <c r="R27" s="317"/>
    </row>
    <row r="28" spans="1:18" ht="9.75" thickBot="1">
      <c r="A28" s="221"/>
      <c r="B28" s="173"/>
      <c r="C28" s="173"/>
      <c r="D28" s="173"/>
      <c r="E28" s="173"/>
      <c r="F28" s="173"/>
      <c r="G28" s="173"/>
      <c r="H28" s="173"/>
      <c r="I28" s="173"/>
      <c r="J28" s="173"/>
      <c r="K28" s="173"/>
      <c r="L28" s="173"/>
      <c r="M28" s="173"/>
      <c r="N28" s="173"/>
      <c r="O28" s="173"/>
      <c r="P28" s="173"/>
      <c r="Q28" s="173"/>
      <c r="R28" s="174"/>
    </row>
    <row r="29" spans="1:18" ht="12.75">
      <c r="A29" s="284" t="s">
        <v>5203</v>
      </c>
      <c r="B29" s="285"/>
      <c r="C29" s="285"/>
      <c r="D29" s="285"/>
      <c r="E29" s="285"/>
      <c r="F29" s="285"/>
      <c r="G29" s="285"/>
      <c r="H29" s="285"/>
      <c r="I29" s="285"/>
      <c r="J29" s="285"/>
      <c r="K29" s="285"/>
      <c r="L29" s="285"/>
      <c r="M29" s="285"/>
      <c r="N29" s="285"/>
      <c r="O29" s="285"/>
      <c r="P29" s="285"/>
      <c r="Q29" s="285"/>
      <c r="R29" s="286"/>
    </row>
    <row r="30" spans="1:18" ht="12.75">
      <c r="A30" s="287" t="s">
        <v>5128</v>
      </c>
      <c r="B30" s="288"/>
      <c r="C30" s="288"/>
      <c r="D30" s="288"/>
      <c r="E30" s="288"/>
      <c r="F30" s="288"/>
      <c r="G30" s="288"/>
      <c r="H30" s="288"/>
      <c r="I30" s="288"/>
      <c r="J30" s="288"/>
      <c r="K30" s="288"/>
      <c r="L30" s="288"/>
      <c r="M30" s="288"/>
      <c r="N30" s="288"/>
      <c r="O30" s="288"/>
      <c r="P30" s="288"/>
      <c r="Q30" s="288"/>
      <c r="R30" s="289"/>
    </row>
    <row r="31" spans="1:18" ht="12.75">
      <c r="A31" s="287" t="s">
        <v>5274</v>
      </c>
      <c r="B31" s="288"/>
      <c r="C31" s="288"/>
      <c r="D31" s="288"/>
      <c r="E31" s="288"/>
      <c r="F31" s="288"/>
      <c r="G31" s="288"/>
      <c r="H31" s="288"/>
      <c r="I31" s="288"/>
      <c r="J31" s="288"/>
      <c r="K31" s="288"/>
      <c r="L31" s="288"/>
      <c r="M31" s="288"/>
      <c r="N31" s="288"/>
      <c r="O31" s="288"/>
      <c r="P31" s="288"/>
      <c r="Q31" s="288"/>
      <c r="R31" s="289"/>
    </row>
    <row r="32" spans="1:18" ht="13.5" thickBot="1">
      <c r="A32" s="290" t="s">
        <v>5275</v>
      </c>
      <c r="B32" s="291"/>
      <c r="C32" s="291"/>
      <c r="D32" s="291"/>
      <c r="E32" s="291"/>
      <c r="F32" s="291"/>
      <c r="G32" s="291"/>
      <c r="H32" s="291"/>
      <c r="I32" s="291"/>
      <c r="J32" s="291"/>
      <c r="K32" s="291"/>
      <c r="L32" s="291"/>
      <c r="M32" s="291"/>
      <c r="N32" s="291"/>
      <c r="O32" s="291"/>
      <c r="P32" s="291"/>
      <c r="Q32" s="291"/>
      <c r="R32" s="292"/>
    </row>
    <row r="33" ht="12.75"/>
  </sheetData>
  <sheetProtection/>
  <mergeCells count="29">
    <mergeCell ref="A3:R7"/>
    <mergeCell ref="O24:R24"/>
    <mergeCell ref="O25:R25"/>
    <mergeCell ref="O26:R26"/>
    <mergeCell ref="O27:R27"/>
    <mergeCell ref="O18:R18"/>
    <mergeCell ref="O19:R19"/>
    <mergeCell ref="O20:R20"/>
    <mergeCell ref="O21:R21"/>
    <mergeCell ref="O22:R22"/>
    <mergeCell ref="O23:R23"/>
    <mergeCell ref="A1:R1"/>
    <mergeCell ref="O10:R10"/>
    <mergeCell ref="O11:R11"/>
    <mergeCell ref="O12:R12"/>
    <mergeCell ref="O13:R13"/>
    <mergeCell ref="A2:R2"/>
    <mergeCell ref="O15:R15"/>
    <mergeCell ref="O16:R16"/>
    <mergeCell ref="A29:R29"/>
    <mergeCell ref="A30:R30"/>
    <mergeCell ref="A31:R31"/>
    <mergeCell ref="A32:R32"/>
    <mergeCell ref="O17:R17"/>
    <mergeCell ref="B8:I8"/>
    <mergeCell ref="A8:A9"/>
    <mergeCell ref="J8:N8"/>
    <mergeCell ref="O8:R9"/>
    <mergeCell ref="O14:R14"/>
  </mergeCells>
  <hyperlinks>
    <hyperlink ref="O10:R10" location="ANEXO!A245" display="Mercado Central Tláhuac"/>
    <hyperlink ref="O11:R11" location="ANEXO!A7" display="Mercado Típico Regional"/>
    <hyperlink ref="O12:R12" location="ANEXO!A403" display="Mercado Santa Cecilia"/>
    <hyperlink ref="O13:R13" location="ANEXO!A35" display="Mercado San José"/>
    <hyperlink ref="O18:R18" location="ANEXO!A85" display="Mercado Zapotitlán"/>
    <hyperlink ref="O14:R14" location="ANEXO!A570" display="Mercado San Francisco Tlaltenco"/>
    <hyperlink ref="O15:R15" location="ANEXO!A691" display="Mercado Selene"/>
    <hyperlink ref="O16:R16" location="ANEXO!A797" display="Mercado Ampliación Selene"/>
    <hyperlink ref="O17:R17" location="ANEXO!A970" display="Mercado Santa Catarina "/>
    <hyperlink ref="O19:R19" location="ANEXO!A465" display="Mercado Zapotitla"/>
    <hyperlink ref="O20:R20" location="ANEXO!A1022" display="Mercado La Estación"/>
    <hyperlink ref="O21:R21" location="ANEXO!A1093" display="Mercado Abraham del Llano La Nopalera"/>
    <hyperlink ref="O22:R22" location="ANEXO!A1187" display="Mercado Del Mar"/>
    <hyperlink ref="O23:R23" location="ANEXO!A879" display="Mercado Los Olivos"/>
    <hyperlink ref="O24:R24" location="ANEXO!A197" display="Mercado Miguel Hidalgo"/>
    <hyperlink ref="O25:R25" location="ANEXO!A150" display="Mercado General Felipe Astorga "/>
    <hyperlink ref="O26:R26" location="ANEXO!A1299" display="Mercado San Juan Ixtayopan"/>
    <hyperlink ref="O27:R27" location="ANEXO!A1379" display="Mercado Mixquic"/>
  </hyperlinks>
  <printOptions horizontalCentered="1" verticalCentered="1"/>
  <pageMargins left="0.7874015748031497" right="0" top="0.1968503937007874" bottom="0.1968503937007874" header="0.31496062992125984" footer="0.31496062992125984"/>
  <pageSetup horizontalDpi="600" verticalDpi="600" orientation="landscape" paperSize="5" scale="70" r:id="rId2"/>
  <drawing r:id="rId1"/>
</worksheet>
</file>

<file path=xl/worksheets/sheet22.xml><?xml version="1.0" encoding="utf-8"?>
<worksheet xmlns="http://schemas.openxmlformats.org/spreadsheetml/2006/main" xmlns:r="http://schemas.openxmlformats.org/officeDocument/2006/relationships">
  <dimension ref="A1:D1486"/>
  <sheetViews>
    <sheetView zoomScale="85" zoomScaleNormal="85" zoomScalePageLayoutView="0" workbookViewId="0" topLeftCell="A1">
      <selection activeCell="G12" sqref="G12"/>
    </sheetView>
  </sheetViews>
  <sheetFormatPr defaultColWidth="11.421875" defaultRowHeight="12.75"/>
  <cols>
    <col min="1" max="1" width="8.00390625" style="166" customWidth="1"/>
    <col min="2" max="2" width="55.140625" style="166" customWidth="1"/>
    <col min="3" max="3" width="53.140625" style="166" customWidth="1"/>
    <col min="4" max="4" width="31.140625" style="166" customWidth="1"/>
    <col min="5" max="16384" width="11.421875" style="166" customWidth="1"/>
  </cols>
  <sheetData>
    <row r="1" spans="1:4" ht="15">
      <c r="A1" s="313" t="s">
        <v>5116</v>
      </c>
      <c r="B1" s="314"/>
      <c r="C1" s="314"/>
      <c r="D1" s="315"/>
    </row>
    <row r="2" spans="1:4" ht="16.5" customHeight="1" thickBot="1">
      <c r="A2" s="318" t="s">
        <v>5202</v>
      </c>
      <c r="B2" s="319"/>
      <c r="C2" s="319"/>
      <c r="D2" s="320"/>
    </row>
    <row r="3" spans="1:4" ht="15" customHeight="1">
      <c r="A3" s="321" t="s">
        <v>5115</v>
      </c>
      <c r="B3" s="322"/>
      <c r="C3" s="322"/>
      <c r="D3" s="323"/>
    </row>
    <row r="4" spans="1:4" ht="12.75" customHeight="1">
      <c r="A4" s="324"/>
      <c r="B4" s="325"/>
      <c r="C4" s="325"/>
      <c r="D4" s="326"/>
    </row>
    <row r="5" spans="1:4" ht="12.75" customHeight="1">
      <c r="A5" s="324"/>
      <c r="B5" s="325"/>
      <c r="C5" s="325"/>
      <c r="D5" s="326"/>
    </row>
    <row r="6" spans="1:4" ht="12.75" customHeight="1">
      <c r="A6" s="324"/>
      <c r="B6" s="325"/>
      <c r="C6" s="325"/>
      <c r="D6" s="326"/>
    </row>
    <row r="7" spans="1:4" ht="13.5" customHeight="1" thickBot="1">
      <c r="A7" s="327"/>
      <c r="B7" s="328"/>
      <c r="C7" s="328"/>
      <c r="D7" s="329"/>
    </row>
    <row r="8" spans="1:4" s="212" customFormat="1" ht="21.75" customHeight="1">
      <c r="A8" s="333" t="s">
        <v>5200</v>
      </c>
      <c r="B8" s="334"/>
      <c r="C8" s="334"/>
      <c r="D8" s="335"/>
    </row>
    <row r="9" spans="1:4" ht="27">
      <c r="A9" s="210" t="s">
        <v>15</v>
      </c>
      <c r="B9" s="175" t="s">
        <v>16</v>
      </c>
      <c r="C9" s="175" t="s">
        <v>17</v>
      </c>
      <c r="D9" s="211" t="s">
        <v>18</v>
      </c>
    </row>
    <row r="10" spans="1:4" ht="18" customHeight="1">
      <c r="A10" s="222">
        <v>1</v>
      </c>
      <c r="B10" s="49" t="s">
        <v>190</v>
      </c>
      <c r="C10" s="176" t="s">
        <v>3912</v>
      </c>
      <c r="D10" s="223" t="s">
        <v>122</v>
      </c>
    </row>
    <row r="11" spans="1:4" ht="18" customHeight="1">
      <c r="A11" s="222">
        <v>2</v>
      </c>
      <c r="B11" s="49" t="s">
        <v>186</v>
      </c>
      <c r="C11" s="29" t="s">
        <v>123</v>
      </c>
      <c r="D11" s="224" t="s">
        <v>124</v>
      </c>
    </row>
    <row r="12" spans="1:4" ht="18" customHeight="1">
      <c r="A12" s="222">
        <v>3</v>
      </c>
      <c r="B12" s="49" t="s">
        <v>187</v>
      </c>
      <c r="C12" s="49" t="s">
        <v>125</v>
      </c>
      <c r="D12" s="223" t="s">
        <v>3914</v>
      </c>
    </row>
    <row r="13" spans="1:4" ht="18" customHeight="1">
      <c r="A13" s="222">
        <v>4</v>
      </c>
      <c r="B13" s="50" t="s">
        <v>188</v>
      </c>
      <c r="C13" s="50" t="s">
        <v>3915</v>
      </c>
      <c r="D13" s="224" t="s">
        <v>3913</v>
      </c>
    </row>
    <row r="14" spans="1:4" ht="18" customHeight="1">
      <c r="A14" s="222">
        <v>5</v>
      </c>
      <c r="B14" s="51" t="s">
        <v>189</v>
      </c>
      <c r="C14" s="29" t="s">
        <v>3916</v>
      </c>
      <c r="D14" s="225" t="s">
        <v>129</v>
      </c>
    </row>
    <row r="15" spans="1:4" ht="18" customHeight="1">
      <c r="A15" s="222">
        <v>6</v>
      </c>
      <c r="B15" s="49" t="s">
        <v>130</v>
      </c>
      <c r="C15" s="29" t="s">
        <v>3917</v>
      </c>
      <c r="D15" s="223" t="s">
        <v>132</v>
      </c>
    </row>
    <row r="16" spans="1:4" ht="18" customHeight="1">
      <c r="A16" s="222">
        <v>7</v>
      </c>
      <c r="B16" s="49" t="s">
        <v>133</v>
      </c>
      <c r="C16" s="177" t="s">
        <v>162</v>
      </c>
      <c r="D16" s="223" t="s">
        <v>135</v>
      </c>
    </row>
    <row r="17" spans="1:4" ht="18" customHeight="1">
      <c r="A17" s="222">
        <v>8</v>
      </c>
      <c r="B17" s="25" t="s">
        <v>136</v>
      </c>
      <c r="C17" s="29"/>
      <c r="D17" s="223"/>
    </row>
    <row r="18" spans="1:4" ht="18" customHeight="1">
      <c r="A18" s="222">
        <v>9</v>
      </c>
      <c r="B18" s="51" t="s">
        <v>137</v>
      </c>
      <c r="C18" s="29" t="s">
        <v>3918</v>
      </c>
      <c r="D18" s="225" t="s">
        <v>139</v>
      </c>
    </row>
    <row r="19" spans="1:4" ht="18" customHeight="1">
      <c r="A19" s="222">
        <v>10</v>
      </c>
      <c r="B19" s="51" t="s">
        <v>140</v>
      </c>
      <c r="C19" s="45" t="s">
        <v>144</v>
      </c>
      <c r="D19" s="225" t="s">
        <v>145</v>
      </c>
    </row>
    <row r="20" spans="1:4" ht="18" customHeight="1">
      <c r="A20" s="222">
        <v>11</v>
      </c>
      <c r="B20" s="51" t="s">
        <v>146</v>
      </c>
      <c r="C20" s="29" t="s">
        <v>142</v>
      </c>
      <c r="D20" s="225" t="s">
        <v>143</v>
      </c>
    </row>
    <row r="21" spans="1:4" ht="18" customHeight="1">
      <c r="A21" s="222">
        <v>12</v>
      </c>
      <c r="B21" s="54" t="s">
        <v>147</v>
      </c>
      <c r="C21" s="54" t="s">
        <v>148</v>
      </c>
      <c r="D21" s="225" t="s">
        <v>141</v>
      </c>
    </row>
    <row r="22" spans="1:4" ht="18" customHeight="1">
      <c r="A22" s="222">
        <v>13</v>
      </c>
      <c r="B22" s="54" t="s">
        <v>149</v>
      </c>
      <c r="C22" s="54" t="s">
        <v>150</v>
      </c>
      <c r="D22" s="226" t="s">
        <v>5204</v>
      </c>
    </row>
    <row r="23" spans="1:4" ht="18" customHeight="1">
      <c r="A23" s="222">
        <v>14</v>
      </c>
      <c r="B23" s="54" t="s">
        <v>152</v>
      </c>
      <c r="C23" s="54" t="s">
        <v>155</v>
      </c>
      <c r="D23" s="225" t="s">
        <v>156</v>
      </c>
    </row>
    <row r="24" spans="1:4" ht="18" customHeight="1">
      <c r="A24" s="222">
        <v>15</v>
      </c>
      <c r="B24" s="54" t="s">
        <v>157</v>
      </c>
      <c r="C24" s="54" t="s">
        <v>3919</v>
      </c>
      <c r="D24" s="225" t="s">
        <v>159</v>
      </c>
    </row>
    <row r="25" spans="1:4" ht="18" customHeight="1">
      <c r="A25" s="222">
        <v>16</v>
      </c>
      <c r="B25" s="54" t="s">
        <v>160</v>
      </c>
      <c r="C25" s="54" t="s">
        <v>153</v>
      </c>
      <c r="D25" s="225" t="s">
        <v>154</v>
      </c>
    </row>
    <row r="26" spans="1:4" ht="18" customHeight="1">
      <c r="A26" s="222">
        <v>17</v>
      </c>
      <c r="B26" s="54" t="s">
        <v>161</v>
      </c>
      <c r="C26" s="54" t="s">
        <v>162</v>
      </c>
      <c r="D26" s="225" t="s">
        <v>163</v>
      </c>
    </row>
    <row r="27" spans="1:4" ht="18" customHeight="1">
      <c r="A27" s="222">
        <v>18</v>
      </c>
      <c r="B27" s="54" t="s">
        <v>161</v>
      </c>
      <c r="C27" s="54" t="s">
        <v>3920</v>
      </c>
      <c r="D27" s="225" t="s">
        <v>3921</v>
      </c>
    </row>
    <row r="28" spans="1:4" ht="18" customHeight="1">
      <c r="A28" s="222">
        <v>19</v>
      </c>
      <c r="B28" s="54" t="s">
        <v>166</v>
      </c>
      <c r="C28" s="54" t="s">
        <v>3922</v>
      </c>
      <c r="D28" s="225" t="s">
        <v>168</v>
      </c>
    </row>
    <row r="29" spans="1:4" ht="18" customHeight="1">
      <c r="A29" s="222">
        <v>20</v>
      </c>
      <c r="B29" s="54" t="s">
        <v>161</v>
      </c>
      <c r="C29" s="54" t="s">
        <v>3924</v>
      </c>
      <c r="D29" s="225" t="s">
        <v>170</v>
      </c>
    </row>
    <row r="30" spans="1:4" ht="18" customHeight="1">
      <c r="A30" s="222">
        <v>21</v>
      </c>
      <c r="B30" s="54" t="s">
        <v>161</v>
      </c>
      <c r="C30" s="54" t="s">
        <v>3923</v>
      </c>
      <c r="D30" s="225" t="s">
        <v>172</v>
      </c>
    </row>
    <row r="31" spans="1:4" ht="18" customHeight="1">
      <c r="A31" s="222">
        <v>22</v>
      </c>
      <c r="B31" s="54" t="s">
        <v>173</v>
      </c>
      <c r="C31" s="54" t="s">
        <v>174</v>
      </c>
      <c r="D31" s="225" t="s">
        <v>3925</v>
      </c>
    </row>
    <row r="32" spans="1:4" ht="18" customHeight="1">
      <c r="A32" s="222">
        <v>23</v>
      </c>
      <c r="B32" s="54" t="s">
        <v>173</v>
      </c>
      <c r="C32" s="54" t="s">
        <v>3926</v>
      </c>
      <c r="D32" s="225" t="s">
        <v>176</v>
      </c>
    </row>
    <row r="33" spans="1:4" ht="18" customHeight="1">
      <c r="A33" s="222">
        <v>24</v>
      </c>
      <c r="B33" s="54" t="s">
        <v>177</v>
      </c>
      <c r="C33" s="54" t="s">
        <v>178</v>
      </c>
      <c r="D33" s="225" t="s">
        <v>179</v>
      </c>
    </row>
    <row r="34" spans="1:4" ht="18" customHeight="1">
      <c r="A34" s="222">
        <v>25</v>
      </c>
      <c r="B34" s="54" t="s">
        <v>182</v>
      </c>
      <c r="C34" s="54" t="s">
        <v>180</v>
      </c>
      <c r="D34" s="225" t="s">
        <v>181</v>
      </c>
    </row>
    <row r="35" spans="1:4" ht="18" customHeight="1">
      <c r="A35" s="222">
        <v>26</v>
      </c>
      <c r="B35" s="54" t="s">
        <v>183</v>
      </c>
      <c r="C35" s="54" t="s">
        <v>184</v>
      </c>
      <c r="D35" s="225" t="s">
        <v>3927</v>
      </c>
    </row>
    <row r="36" spans="1:4" s="212" customFormat="1" ht="24" customHeight="1">
      <c r="A36" s="330" t="s">
        <v>64</v>
      </c>
      <c r="B36" s="331"/>
      <c r="C36" s="331"/>
      <c r="D36" s="332"/>
    </row>
    <row r="37" spans="1:4" ht="27">
      <c r="A37" s="210" t="s">
        <v>15</v>
      </c>
      <c r="B37" s="175" t="s">
        <v>16</v>
      </c>
      <c r="C37" s="175" t="s">
        <v>17</v>
      </c>
      <c r="D37" s="211" t="s">
        <v>18</v>
      </c>
    </row>
    <row r="38" spans="1:4" ht="9">
      <c r="A38" s="227">
        <v>1</v>
      </c>
      <c r="B38" s="214" t="s">
        <v>5039</v>
      </c>
      <c r="C38" s="215" t="s">
        <v>5246</v>
      </c>
      <c r="D38" s="228" t="s">
        <v>5079</v>
      </c>
    </row>
    <row r="39" spans="1:4" ht="9">
      <c r="A39" s="227">
        <v>2</v>
      </c>
      <c r="B39" s="214" t="s">
        <v>5039</v>
      </c>
      <c r="C39" s="215" t="s">
        <v>5246</v>
      </c>
      <c r="D39" s="229" t="s">
        <v>5276</v>
      </c>
    </row>
    <row r="40" spans="1:4" ht="18">
      <c r="A40" s="227">
        <v>3</v>
      </c>
      <c r="B40" s="214" t="s">
        <v>5039</v>
      </c>
      <c r="C40" s="59" t="s">
        <v>5108</v>
      </c>
      <c r="D40" s="229" t="s">
        <v>5104</v>
      </c>
    </row>
    <row r="41" spans="1:4" ht="9">
      <c r="A41" s="227">
        <v>4</v>
      </c>
      <c r="B41" s="214" t="s">
        <v>5039</v>
      </c>
      <c r="C41" s="216" t="s">
        <v>214</v>
      </c>
      <c r="D41" s="229" t="s">
        <v>5038</v>
      </c>
    </row>
    <row r="42" spans="1:4" ht="18">
      <c r="A42" s="227">
        <v>5</v>
      </c>
      <c r="B42" s="214" t="s">
        <v>5039</v>
      </c>
      <c r="C42" s="217" t="s">
        <v>5075</v>
      </c>
      <c r="D42" s="230" t="s">
        <v>5076</v>
      </c>
    </row>
    <row r="43" spans="1:4" ht="9">
      <c r="A43" s="227">
        <v>6</v>
      </c>
      <c r="B43" s="214" t="s">
        <v>5039</v>
      </c>
      <c r="C43" s="59" t="s">
        <v>5109</v>
      </c>
      <c r="D43" s="229" t="s">
        <v>5105</v>
      </c>
    </row>
    <row r="44" spans="1:4" ht="18">
      <c r="A44" s="227">
        <v>7</v>
      </c>
      <c r="B44" s="214" t="s">
        <v>5028</v>
      </c>
      <c r="C44" s="217" t="s">
        <v>5035</v>
      </c>
      <c r="D44" s="229" t="s">
        <v>5205</v>
      </c>
    </row>
    <row r="45" spans="1:4" ht="9">
      <c r="A45" s="227">
        <v>8</v>
      </c>
      <c r="B45" s="214" t="s">
        <v>5028</v>
      </c>
      <c r="C45" s="217" t="s">
        <v>5026</v>
      </c>
      <c r="D45" s="229" t="s">
        <v>5206</v>
      </c>
    </row>
    <row r="46" spans="1:4" ht="9">
      <c r="A46" s="227">
        <v>9</v>
      </c>
      <c r="B46" s="214" t="s">
        <v>5028</v>
      </c>
      <c r="C46" s="217" t="s">
        <v>5059</v>
      </c>
      <c r="D46" s="230" t="s">
        <v>5058</v>
      </c>
    </row>
    <row r="47" spans="1:4" ht="9">
      <c r="A47" s="227">
        <v>10</v>
      </c>
      <c r="B47" s="214" t="s">
        <v>5028</v>
      </c>
      <c r="C47" s="217" t="s">
        <v>5074</v>
      </c>
      <c r="D47" s="230" t="s">
        <v>5247</v>
      </c>
    </row>
    <row r="48" spans="1:4" ht="18">
      <c r="A48" s="227">
        <v>11</v>
      </c>
      <c r="B48" s="214" t="s">
        <v>5028</v>
      </c>
      <c r="C48" s="217" t="s">
        <v>5069</v>
      </c>
      <c r="D48" s="230" t="s">
        <v>5068</v>
      </c>
    </row>
    <row r="49" spans="1:4" ht="9">
      <c r="A49" s="227">
        <v>12</v>
      </c>
      <c r="B49" s="214" t="s">
        <v>5072</v>
      </c>
      <c r="C49" s="218" t="s">
        <v>5070</v>
      </c>
      <c r="D49" s="230" t="s">
        <v>5071</v>
      </c>
    </row>
    <row r="50" spans="1:4" ht="9">
      <c r="A50" s="227">
        <v>13</v>
      </c>
      <c r="B50" s="214" t="s">
        <v>5072</v>
      </c>
      <c r="C50" s="218" t="s">
        <v>5070</v>
      </c>
      <c r="D50" s="230" t="s">
        <v>5073</v>
      </c>
    </row>
    <row r="51" spans="1:4" ht="18">
      <c r="A51" s="227">
        <v>14</v>
      </c>
      <c r="B51" s="218" t="s">
        <v>5033</v>
      </c>
      <c r="C51" s="218" t="s">
        <v>220</v>
      </c>
      <c r="D51" s="230" t="s">
        <v>5034</v>
      </c>
    </row>
    <row r="52" spans="1:4" ht="18">
      <c r="A52" s="227">
        <v>15</v>
      </c>
      <c r="B52" s="218" t="s">
        <v>5033</v>
      </c>
      <c r="C52" s="218" t="s">
        <v>223</v>
      </c>
      <c r="D52" s="230" t="s">
        <v>5077</v>
      </c>
    </row>
    <row r="53" spans="1:4" ht="18">
      <c r="A53" s="227">
        <v>16</v>
      </c>
      <c r="B53" s="218" t="s">
        <v>5033</v>
      </c>
      <c r="C53" s="218" t="s">
        <v>5032</v>
      </c>
      <c r="D53" s="230" t="s">
        <v>5031</v>
      </c>
    </row>
    <row r="54" spans="1:4" ht="18" customHeight="1">
      <c r="A54" s="227">
        <v>17</v>
      </c>
      <c r="B54" s="218" t="s">
        <v>5033</v>
      </c>
      <c r="C54" s="218" t="s">
        <v>755</v>
      </c>
      <c r="D54" s="230" t="s">
        <v>5078</v>
      </c>
    </row>
    <row r="55" spans="1:4" ht="9">
      <c r="A55" s="227">
        <v>18</v>
      </c>
      <c r="B55" s="218" t="s">
        <v>5042</v>
      </c>
      <c r="C55" s="218" t="s">
        <v>5070</v>
      </c>
      <c r="D55" s="230" t="s">
        <v>5079</v>
      </c>
    </row>
    <row r="56" spans="1:4" ht="9">
      <c r="A56" s="227">
        <v>19</v>
      </c>
      <c r="B56" s="214" t="s">
        <v>5100</v>
      </c>
      <c r="C56" s="218" t="s">
        <v>5032</v>
      </c>
      <c r="D56" s="230" t="s">
        <v>5088</v>
      </c>
    </row>
    <row r="57" spans="1:4" ht="9">
      <c r="A57" s="227">
        <v>20</v>
      </c>
      <c r="B57" s="218" t="s">
        <v>5042</v>
      </c>
      <c r="C57" s="218" t="s">
        <v>5089</v>
      </c>
      <c r="D57" s="230" t="s">
        <v>5090</v>
      </c>
    </row>
    <row r="58" spans="1:4" ht="9">
      <c r="A58" s="227">
        <v>21</v>
      </c>
      <c r="B58" s="218" t="s">
        <v>5042</v>
      </c>
      <c r="C58" s="218" t="s">
        <v>5091</v>
      </c>
      <c r="D58" s="230" t="s">
        <v>5101</v>
      </c>
    </row>
    <row r="59" spans="1:4" ht="18">
      <c r="A59" s="227">
        <v>22</v>
      </c>
      <c r="B59" s="219" t="s">
        <v>5053</v>
      </c>
      <c r="C59" s="218" t="s">
        <v>5056</v>
      </c>
      <c r="D59" s="230" t="s">
        <v>5057</v>
      </c>
    </row>
    <row r="60" spans="1:4" ht="9">
      <c r="A60" s="227">
        <v>23</v>
      </c>
      <c r="B60" s="214" t="s">
        <v>5028</v>
      </c>
      <c r="C60" s="218" t="s">
        <v>5054</v>
      </c>
      <c r="D60" s="230" t="s">
        <v>5207</v>
      </c>
    </row>
    <row r="61" spans="1:4" ht="9">
      <c r="A61" s="227">
        <v>24</v>
      </c>
      <c r="B61" s="214" t="s">
        <v>5072</v>
      </c>
      <c r="C61" s="218" t="s">
        <v>5061</v>
      </c>
      <c r="D61" s="230" t="s">
        <v>5060</v>
      </c>
    </row>
    <row r="62" spans="1:4" ht="9">
      <c r="A62" s="227">
        <v>25</v>
      </c>
      <c r="B62" s="214" t="s">
        <v>5028</v>
      </c>
      <c r="C62" s="218" t="s">
        <v>5044</v>
      </c>
      <c r="D62" s="230" t="s">
        <v>5043</v>
      </c>
    </row>
    <row r="63" spans="1:4" ht="14.25" customHeight="1">
      <c r="A63" s="227">
        <v>26</v>
      </c>
      <c r="B63" s="214" t="s">
        <v>5028</v>
      </c>
      <c r="C63" s="218" t="s">
        <v>5092</v>
      </c>
      <c r="D63" s="230" t="s">
        <v>5093</v>
      </c>
    </row>
    <row r="64" spans="1:4" ht="9">
      <c r="A64" s="227">
        <v>27</v>
      </c>
      <c r="B64" s="214" t="s">
        <v>5028</v>
      </c>
      <c r="C64" s="218" t="s">
        <v>5094</v>
      </c>
      <c r="D64" s="230" t="s">
        <v>5095</v>
      </c>
    </row>
    <row r="65" spans="1:4" ht="9">
      <c r="A65" s="227">
        <v>28</v>
      </c>
      <c r="B65" s="214" t="s">
        <v>5028</v>
      </c>
      <c r="C65" s="218" t="s">
        <v>5096</v>
      </c>
      <c r="D65" s="230" t="s">
        <v>5097</v>
      </c>
    </row>
    <row r="66" spans="1:4" ht="9">
      <c r="A66" s="227">
        <v>29</v>
      </c>
      <c r="B66" s="214" t="s">
        <v>5053</v>
      </c>
      <c r="C66" s="218" t="s">
        <v>5051</v>
      </c>
      <c r="D66" s="230" t="s">
        <v>5052</v>
      </c>
    </row>
    <row r="67" spans="1:4" ht="9">
      <c r="A67" s="227">
        <v>30</v>
      </c>
      <c r="B67" s="214" t="s">
        <v>5027</v>
      </c>
      <c r="C67" s="218" t="s">
        <v>5030</v>
      </c>
      <c r="D67" s="230" t="s">
        <v>5029</v>
      </c>
    </row>
    <row r="68" spans="1:4" ht="9">
      <c r="A68" s="227">
        <v>31</v>
      </c>
      <c r="B68" s="214" t="s">
        <v>5027</v>
      </c>
      <c r="C68" s="220" t="s">
        <v>745</v>
      </c>
      <c r="D68" s="230" t="s">
        <v>5106</v>
      </c>
    </row>
    <row r="69" spans="1:4" ht="9">
      <c r="A69" s="227">
        <v>32</v>
      </c>
      <c r="B69" s="214" t="s">
        <v>5082</v>
      </c>
      <c r="C69" s="218" t="s">
        <v>5098</v>
      </c>
      <c r="D69" s="230" t="s">
        <v>5099</v>
      </c>
    </row>
    <row r="70" spans="1:4" ht="9">
      <c r="A70" s="227">
        <v>33</v>
      </c>
      <c r="B70" s="214" t="s">
        <v>5028</v>
      </c>
      <c r="C70" s="218" t="s">
        <v>5065</v>
      </c>
      <c r="D70" s="230" t="s">
        <v>5064</v>
      </c>
    </row>
    <row r="71" spans="1:4" ht="9">
      <c r="A71" s="227">
        <v>34</v>
      </c>
      <c r="B71" s="214" t="s">
        <v>5028</v>
      </c>
      <c r="C71" s="218" t="s">
        <v>5062</v>
      </c>
      <c r="D71" s="230" t="s">
        <v>5063</v>
      </c>
    </row>
    <row r="72" spans="1:4" ht="9">
      <c r="A72" s="227">
        <v>35</v>
      </c>
      <c r="B72" s="214" t="s">
        <v>5028</v>
      </c>
      <c r="C72" s="220" t="s">
        <v>5110</v>
      </c>
      <c r="D72" s="230" t="s">
        <v>5208</v>
      </c>
    </row>
    <row r="73" spans="1:4" ht="9">
      <c r="A73" s="227">
        <v>36</v>
      </c>
      <c r="B73" s="214" t="s">
        <v>5028</v>
      </c>
      <c r="C73" s="218" t="s">
        <v>5037</v>
      </c>
      <c r="D73" s="231" t="s">
        <v>5036</v>
      </c>
    </row>
    <row r="74" spans="1:4" ht="9">
      <c r="A74" s="227">
        <v>37</v>
      </c>
      <c r="B74" s="214" t="s">
        <v>5028</v>
      </c>
      <c r="C74" s="218" t="s">
        <v>5045</v>
      </c>
      <c r="D74" s="231" t="s">
        <v>5046</v>
      </c>
    </row>
    <row r="75" spans="1:4" ht="9">
      <c r="A75" s="227">
        <v>38</v>
      </c>
      <c r="B75" s="214" t="s">
        <v>5028</v>
      </c>
      <c r="C75" s="218" t="s">
        <v>5114</v>
      </c>
      <c r="D75" s="231" t="s">
        <v>5055</v>
      </c>
    </row>
    <row r="76" spans="1:4" ht="9">
      <c r="A76" s="227">
        <v>39</v>
      </c>
      <c r="B76" s="214" t="s">
        <v>5028</v>
      </c>
      <c r="C76" s="218" t="s">
        <v>5047</v>
      </c>
      <c r="D76" s="230" t="s">
        <v>5048</v>
      </c>
    </row>
    <row r="77" spans="1:4" ht="9">
      <c r="A77" s="227">
        <v>40</v>
      </c>
      <c r="B77" s="218" t="s">
        <v>5042</v>
      </c>
      <c r="C77" s="218" t="s">
        <v>5041</v>
      </c>
      <c r="D77" s="230" t="s">
        <v>5040</v>
      </c>
    </row>
    <row r="78" spans="1:4" ht="9">
      <c r="A78" s="227">
        <v>41</v>
      </c>
      <c r="B78" s="214" t="s">
        <v>5072</v>
      </c>
      <c r="C78" s="218" t="s">
        <v>5080</v>
      </c>
      <c r="D78" s="230" t="s">
        <v>5081</v>
      </c>
    </row>
    <row r="79" spans="1:4" ht="9">
      <c r="A79" s="227">
        <v>42</v>
      </c>
      <c r="B79" s="214" t="s">
        <v>5039</v>
      </c>
      <c r="C79" s="218" t="s">
        <v>5066</v>
      </c>
      <c r="D79" s="230" t="s">
        <v>5067</v>
      </c>
    </row>
    <row r="80" spans="1:4" ht="9">
      <c r="A80" s="227">
        <v>43</v>
      </c>
      <c r="B80" s="218" t="s">
        <v>5102</v>
      </c>
      <c r="C80" s="218" t="s">
        <v>5049</v>
      </c>
      <c r="D80" s="230" t="s">
        <v>5050</v>
      </c>
    </row>
    <row r="81" spans="1:4" ht="9">
      <c r="A81" s="227">
        <v>44</v>
      </c>
      <c r="B81" s="214" t="s">
        <v>5082</v>
      </c>
      <c r="C81" s="218" t="s">
        <v>5083</v>
      </c>
      <c r="D81" s="230" t="s">
        <v>5084</v>
      </c>
    </row>
    <row r="82" spans="1:4" ht="18">
      <c r="A82" s="227" t="s">
        <v>5113</v>
      </c>
      <c r="B82" s="219" t="s">
        <v>5053</v>
      </c>
      <c r="C82" s="59" t="s">
        <v>5111</v>
      </c>
      <c r="D82" s="230" t="s">
        <v>5107</v>
      </c>
    </row>
    <row r="83" spans="1:4" ht="9">
      <c r="A83" s="227">
        <v>47</v>
      </c>
      <c r="B83" s="214" t="s">
        <v>5028</v>
      </c>
      <c r="C83" s="59" t="s">
        <v>5112</v>
      </c>
      <c r="D83" s="230" t="s">
        <v>5277</v>
      </c>
    </row>
    <row r="84" spans="1:4" ht="9">
      <c r="A84" s="227">
        <v>48</v>
      </c>
      <c r="B84" s="214" t="s">
        <v>5082</v>
      </c>
      <c r="C84" s="218" t="s">
        <v>5086</v>
      </c>
      <c r="D84" s="230" t="s">
        <v>5087</v>
      </c>
    </row>
    <row r="85" spans="1:4" ht="9">
      <c r="A85" s="227">
        <v>49</v>
      </c>
      <c r="B85" s="214" t="s">
        <v>5082</v>
      </c>
      <c r="C85" s="218" t="s">
        <v>5085</v>
      </c>
      <c r="D85" s="230" t="s">
        <v>5103</v>
      </c>
    </row>
    <row r="86" spans="1:4" ht="24" customHeight="1">
      <c r="A86" s="330" t="s">
        <v>44</v>
      </c>
      <c r="B86" s="331"/>
      <c r="C86" s="331"/>
      <c r="D86" s="332"/>
    </row>
    <row r="87" spans="1:4" ht="18">
      <c r="A87" s="227">
        <v>1</v>
      </c>
      <c r="B87" s="179" t="s">
        <v>231</v>
      </c>
      <c r="C87" s="180" t="s">
        <v>699</v>
      </c>
      <c r="D87" s="232" t="s">
        <v>3906</v>
      </c>
    </row>
    <row r="88" spans="1:4" ht="18">
      <c r="A88" s="227">
        <v>2</v>
      </c>
      <c r="B88" s="179" t="s">
        <v>234</v>
      </c>
      <c r="C88" s="59" t="s">
        <v>3928</v>
      </c>
      <c r="D88" s="232" t="s">
        <v>236</v>
      </c>
    </row>
    <row r="89" spans="1:4" ht="18">
      <c r="A89" s="227">
        <v>3</v>
      </c>
      <c r="B89" s="179" t="s">
        <v>3944</v>
      </c>
      <c r="C89" s="181" t="s">
        <v>237</v>
      </c>
      <c r="D89" s="232" t="s">
        <v>238</v>
      </c>
    </row>
    <row r="90" spans="1:4" ht="18">
      <c r="A90" s="227" t="s">
        <v>239</v>
      </c>
      <c r="B90" s="179" t="s">
        <v>240</v>
      </c>
      <c r="C90" s="181" t="s">
        <v>242</v>
      </c>
      <c r="D90" s="232" t="s">
        <v>243</v>
      </c>
    </row>
    <row r="91" spans="1:4" ht="18">
      <c r="A91" s="227">
        <v>6</v>
      </c>
      <c r="B91" s="182" t="s">
        <v>244</v>
      </c>
      <c r="C91" s="59" t="s">
        <v>245</v>
      </c>
      <c r="D91" s="233" t="s">
        <v>246</v>
      </c>
    </row>
    <row r="92" spans="1:4" ht="18">
      <c r="A92" s="227">
        <v>7</v>
      </c>
      <c r="B92" s="179" t="s">
        <v>247</v>
      </c>
      <c r="C92" s="59" t="s">
        <v>248</v>
      </c>
      <c r="D92" s="232" t="s">
        <v>249</v>
      </c>
    </row>
    <row r="93" spans="1:4" ht="18">
      <c r="A93" s="227">
        <v>8</v>
      </c>
      <c r="B93" s="179" t="s">
        <v>250</v>
      </c>
      <c r="C93" s="59" t="s">
        <v>248</v>
      </c>
      <c r="D93" s="232" t="s">
        <v>251</v>
      </c>
    </row>
    <row r="94" spans="1:4" ht="18">
      <c r="A94" s="227">
        <v>9</v>
      </c>
      <c r="B94" s="179" t="s">
        <v>247</v>
      </c>
      <c r="C94" s="59" t="s">
        <v>248</v>
      </c>
      <c r="D94" s="232" t="s">
        <v>252</v>
      </c>
    </row>
    <row r="95" spans="1:4" ht="18">
      <c r="A95" s="227">
        <v>10</v>
      </c>
      <c r="B95" s="182" t="s">
        <v>253</v>
      </c>
      <c r="C95" s="59" t="s">
        <v>254</v>
      </c>
      <c r="D95" s="233" t="s">
        <v>255</v>
      </c>
    </row>
    <row r="96" spans="1:4" ht="18">
      <c r="A96" s="227">
        <v>11</v>
      </c>
      <c r="B96" s="182" t="s">
        <v>231</v>
      </c>
      <c r="C96" s="59" t="s">
        <v>254</v>
      </c>
      <c r="D96" s="233" t="s">
        <v>256</v>
      </c>
    </row>
    <row r="97" spans="1:4" ht="18">
      <c r="A97" s="227">
        <v>12</v>
      </c>
      <c r="B97" s="182" t="s">
        <v>231</v>
      </c>
      <c r="C97" s="59" t="s">
        <v>254</v>
      </c>
      <c r="D97" s="233" t="s">
        <v>257</v>
      </c>
    </row>
    <row r="98" spans="1:4" ht="18">
      <c r="A98" s="227">
        <v>13</v>
      </c>
      <c r="B98" s="183" t="s">
        <v>231</v>
      </c>
      <c r="C98" s="183" t="s">
        <v>254</v>
      </c>
      <c r="D98" s="233" t="s">
        <v>258</v>
      </c>
    </row>
    <row r="99" spans="1:4" ht="9">
      <c r="A99" s="227">
        <v>14</v>
      </c>
      <c r="B99" s="183" t="s">
        <v>259</v>
      </c>
      <c r="C99" s="183"/>
      <c r="D99" s="233"/>
    </row>
    <row r="100" spans="1:4" ht="9">
      <c r="A100" s="227">
        <v>15</v>
      </c>
      <c r="B100" s="183" t="s">
        <v>260</v>
      </c>
      <c r="C100" s="183" t="s">
        <v>261</v>
      </c>
      <c r="D100" s="233" t="s">
        <v>262</v>
      </c>
    </row>
    <row r="101" spans="1:4" ht="9">
      <c r="A101" s="227">
        <v>16</v>
      </c>
      <c r="B101" s="183" t="s">
        <v>260</v>
      </c>
      <c r="C101" s="183" t="s">
        <v>3929</v>
      </c>
      <c r="D101" s="233" t="s">
        <v>2875</v>
      </c>
    </row>
    <row r="102" spans="1:4" ht="18">
      <c r="A102" s="227" t="s">
        <v>263</v>
      </c>
      <c r="B102" s="183" t="s">
        <v>267</v>
      </c>
      <c r="C102" s="183" t="s">
        <v>3930</v>
      </c>
      <c r="D102" s="233" t="s">
        <v>265</v>
      </c>
    </row>
    <row r="103" spans="1:4" ht="18">
      <c r="A103" s="227">
        <v>18</v>
      </c>
      <c r="B103" s="183" t="s">
        <v>266</v>
      </c>
      <c r="C103" s="183" t="s">
        <v>268</v>
      </c>
      <c r="D103" s="233" t="s">
        <v>269</v>
      </c>
    </row>
    <row r="104" spans="1:4" ht="18">
      <c r="A104" s="227" t="s">
        <v>270</v>
      </c>
      <c r="B104" s="183" t="s">
        <v>271</v>
      </c>
      <c r="C104" s="183" t="s">
        <v>272</v>
      </c>
      <c r="D104" s="233" t="s">
        <v>273</v>
      </c>
    </row>
    <row r="105" spans="1:4" ht="18">
      <c r="A105" s="227">
        <v>21</v>
      </c>
      <c r="B105" s="183" t="s">
        <v>274</v>
      </c>
      <c r="C105" s="183" t="s">
        <v>275</v>
      </c>
      <c r="D105" s="233" t="s">
        <v>276</v>
      </c>
    </row>
    <row r="106" spans="1:4" ht="18">
      <c r="A106" s="227">
        <v>22</v>
      </c>
      <c r="B106" s="183" t="s">
        <v>274</v>
      </c>
      <c r="C106" s="183" t="s">
        <v>277</v>
      </c>
      <c r="D106" s="233" t="s">
        <v>278</v>
      </c>
    </row>
    <row r="107" spans="1:4" ht="18">
      <c r="A107" s="227">
        <v>23</v>
      </c>
      <c r="B107" s="183" t="s">
        <v>241</v>
      </c>
      <c r="C107" s="183" t="s">
        <v>279</v>
      </c>
      <c r="D107" s="233" t="s">
        <v>280</v>
      </c>
    </row>
    <row r="108" spans="1:4" ht="18">
      <c r="A108" s="227">
        <v>25</v>
      </c>
      <c r="B108" s="183" t="s">
        <v>274</v>
      </c>
      <c r="C108" s="183" t="s">
        <v>214</v>
      </c>
      <c r="D108" s="233" t="s">
        <v>281</v>
      </c>
    </row>
    <row r="109" spans="1:4" ht="18">
      <c r="A109" s="227" t="s">
        <v>282</v>
      </c>
      <c r="B109" s="183" t="s">
        <v>283</v>
      </c>
      <c r="C109" s="183" t="s">
        <v>284</v>
      </c>
      <c r="D109" s="233" t="s">
        <v>285</v>
      </c>
    </row>
    <row r="110" spans="1:4" ht="18">
      <c r="A110" s="227">
        <v>29</v>
      </c>
      <c r="B110" s="183" t="s">
        <v>274</v>
      </c>
      <c r="C110" s="183" t="s">
        <v>213</v>
      </c>
      <c r="D110" s="233" t="s">
        <v>286</v>
      </c>
    </row>
    <row r="111" spans="1:4" ht="18">
      <c r="A111" s="227" t="s">
        <v>287</v>
      </c>
      <c r="B111" s="183" t="s">
        <v>288</v>
      </c>
      <c r="C111" s="183" t="s">
        <v>223</v>
      </c>
      <c r="D111" s="233" t="s">
        <v>289</v>
      </c>
    </row>
    <row r="112" spans="1:4" ht="18">
      <c r="A112" s="227">
        <v>32</v>
      </c>
      <c r="B112" s="183" t="s">
        <v>290</v>
      </c>
      <c r="C112" s="183" t="s">
        <v>291</v>
      </c>
      <c r="D112" s="233" t="s">
        <v>292</v>
      </c>
    </row>
    <row r="113" spans="1:4" ht="18">
      <c r="A113" s="227">
        <v>33</v>
      </c>
      <c r="B113" s="183" t="s">
        <v>294</v>
      </c>
      <c r="C113" s="183" t="s">
        <v>3961</v>
      </c>
      <c r="D113" s="233" t="s">
        <v>295</v>
      </c>
    </row>
    <row r="114" spans="1:4" ht="18">
      <c r="A114" s="227">
        <v>34</v>
      </c>
      <c r="B114" s="183" t="s">
        <v>296</v>
      </c>
      <c r="C114" s="183" t="s">
        <v>3931</v>
      </c>
      <c r="D114" s="233" t="s">
        <v>298</v>
      </c>
    </row>
    <row r="115" spans="1:4" ht="18">
      <c r="A115" s="227">
        <v>35</v>
      </c>
      <c r="B115" s="183" t="s">
        <v>299</v>
      </c>
      <c r="C115" s="183" t="s">
        <v>5007</v>
      </c>
      <c r="D115" s="233" t="s">
        <v>3945</v>
      </c>
    </row>
    <row r="116" spans="1:4" ht="18">
      <c r="A116" s="227">
        <v>36</v>
      </c>
      <c r="B116" s="183" t="s">
        <v>302</v>
      </c>
      <c r="C116" s="183" t="s">
        <v>4995</v>
      </c>
      <c r="D116" s="233" t="s">
        <v>350</v>
      </c>
    </row>
    <row r="117" spans="1:4" ht="18">
      <c r="A117" s="227">
        <v>37</v>
      </c>
      <c r="B117" s="183" t="s">
        <v>304</v>
      </c>
      <c r="C117" s="183" t="s">
        <v>305</v>
      </c>
      <c r="D117" s="233" t="s">
        <v>306</v>
      </c>
    </row>
    <row r="118" spans="1:4" ht="18">
      <c r="A118" s="227">
        <v>38</v>
      </c>
      <c r="B118" s="183" t="s">
        <v>307</v>
      </c>
      <c r="C118" s="183" t="s">
        <v>308</v>
      </c>
      <c r="D118" s="233" t="s">
        <v>309</v>
      </c>
    </row>
    <row r="119" spans="1:4" ht="18">
      <c r="A119" s="227">
        <v>39</v>
      </c>
      <c r="B119" s="183" t="s">
        <v>310</v>
      </c>
      <c r="C119" s="183" t="s">
        <v>3932</v>
      </c>
      <c r="D119" s="233" t="s">
        <v>312</v>
      </c>
    </row>
    <row r="120" spans="1:4" ht="18">
      <c r="A120" s="227">
        <v>40</v>
      </c>
      <c r="B120" s="183" t="s">
        <v>313</v>
      </c>
      <c r="C120" s="183" t="s">
        <v>214</v>
      </c>
      <c r="D120" s="233" t="s">
        <v>314</v>
      </c>
    </row>
    <row r="121" spans="1:4" ht="18">
      <c r="A121" s="227">
        <v>41</v>
      </c>
      <c r="B121" s="183" t="s">
        <v>315</v>
      </c>
      <c r="C121" s="183" t="s">
        <v>316</v>
      </c>
      <c r="D121" s="233" t="s">
        <v>317</v>
      </c>
    </row>
    <row r="122" spans="1:4" ht="18">
      <c r="A122" s="227">
        <v>42</v>
      </c>
      <c r="B122" s="183" t="s">
        <v>307</v>
      </c>
      <c r="C122" s="183" t="s">
        <v>316</v>
      </c>
      <c r="D122" s="233" t="s">
        <v>318</v>
      </c>
    </row>
    <row r="123" spans="1:4" ht="18">
      <c r="A123" s="227">
        <v>43</v>
      </c>
      <c r="B123" s="183" t="s">
        <v>310</v>
      </c>
      <c r="C123" s="183" t="s">
        <v>319</v>
      </c>
      <c r="D123" s="233" t="s">
        <v>320</v>
      </c>
    </row>
    <row r="124" spans="1:4" ht="18">
      <c r="A124" s="227">
        <v>44</v>
      </c>
      <c r="B124" s="183" t="s">
        <v>321</v>
      </c>
      <c r="C124" s="183" t="s">
        <v>322</v>
      </c>
      <c r="D124" s="233" t="s">
        <v>3933</v>
      </c>
    </row>
    <row r="125" spans="1:4" ht="18">
      <c r="A125" s="227">
        <v>45</v>
      </c>
      <c r="B125" s="183" t="s">
        <v>325</v>
      </c>
      <c r="C125" s="183" t="s">
        <v>2541</v>
      </c>
      <c r="D125" s="233" t="s">
        <v>324</v>
      </c>
    </row>
    <row r="126" spans="1:4" ht="18">
      <c r="A126" s="227">
        <v>46</v>
      </c>
      <c r="B126" s="183" t="s">
        <v>326</v>
      </c>
      <c r="C126" s="183" t="s">
        <v>327</v>
      </c>
      <c r="D126" s="233" t="s">
        <v>3909</v>
      </c>
    </row>
    <row r="127" spans="1:4" ht="18">
      <c r="A127" s="227">
        <v>47</v>
      </c>
      <c r="B127" s="183" t="s">
        <v>326</v>
      </c>
      <c r="C127" s="183" t="s">
        <v>327</v>
      </c>
      <c r="D127" s="233" t="s">
        <v>328</v>
      </c>
    </row>
    <row r="128" spans="1:4" ht="18">
      <c r="A128" s="227">
        <v>48</v>
      </c>
      <c r="B128" s="183" t="s">
        <v>321</v>
      </c>
      <c r="C128" s="183" t="s">
        <v>3934</v>
      </c>
      <c r="D128" s="233" t="s">
        <v>329</v>
      </c>
    </row>
    <row r="129" spans="1:4" ht="18">
      <c r="A129" s="227">
        <v>49</v>
      </c>
      <c r="B129" s="183" t="s">
        <v>330</v>
      </c>
      <c r="C129" s="183" t="s">
        <v>3537</v>
      </c>
      <c r="D129" s="233" t="s">
        <v>332</v>
      </c>
    </row>
    <row r="130" spans="1:4" ht="18">
      <c r="A130" s="227">
        <v>50</v>
      </c>
      <c r="B130" s="183" t="s">
        <v>330</v>
      </c>
      <c r="C130" s="183" t="s">
        <v>333</v>
      </c>
      <c r="D130" s="233" t="s">
        <v>334</v>
      </c>
    </row>
    <row r="131" spans="1:4" ht="18">
      <c r="A131" s="227">
        <v>51</v>
      </c>
      <c r="B131" s="183" t="s">
        <v>330</v>
      </c>
      <c r="C131" s="183" t="s">
        <v>333</v>
      </c>
      <c r="D131" s="233" t="s">
        <v>335</v>
      </c>
    </row>
    <row r="132" spans="1:4" ht="18">
      <c r="A132" s="227">
        <v>52</v>
      </c>
      <c r="B132" s="183" t="s">
        <v>330</v>
      </c>
      <c r="C132" s="183" t="s">
        <v>336</v>
      </c>
      <c r="D132" s="233" t="s">
        <v>337</v>
      </c>
    </row>
    <row r="133" spans="1:4" ht="18">
      <c r="A133" s="227">
        <v>53</v>
      </c>
      <c r="B133" s="183" t="s">
        <v>330</v>
      </c>
      <c r="C133" s="183" t="s">
        <v>193</v>
      </c>
      <c r="D133" s="233" t="s">
        <v>2878</v>
      </c>
    </row>
    <row r="134" spans="1:4" ht="18">
      <c r="A134" s="227">
        <v>54</v>
      </c>
      <c r="B134" s="183" t="s">
        <v>321</v>
      </c>
      <c r="C134" s="183" t="s">
        <v>338</v>
      </c>
      <c r="D134" s="233" t="s">
        <v>339</v>
      </c>
    </row>
    <row r="135" spans="1:4" ht="18">
      <c r="A135" s="227">
        <v>55</v>
      </c>
      <c r="B135" s="183" t="s">
        <v>340</v>
      </c>
      <c r="C135" s="183" t="s">
        <v>214</v>
      </c>
      <c r="D135" s="233" t="s">
        <v>2879</v>
      </c>
    </row>
    <row r="136" spans="1:4" ht="18">
      <c r="A136" s="227">
        <v>56</v>
      </c>
      <c r="B136" s="183" t="s">
        <v>341</v>
      </c>
      <c r="C136" s="183" t="s">
        <v>343</v>
      </c>
      <c r="D136" s="233" t="s">
        <v>342</v>
      </c>
    </row>
    <row r="137" spans="1:4" ht="18">
      <c r="A137" s="227">
        <v>57</v>
      </c>
      <c r="B137" s="183" t="s">
        <v>344</v>
      </c>
      <c r="C137" s="183" t="s">
        <v>3935</v>
      </c>
      <c r="D137" s="233" t="s">
        <v>2880</v>
      </c>
    </row>
    <row r="138" spans="1:4" ht="18">
      <c r="A138" s="227">
        <v>58</v>
      </c>
      <c r="B138" s="183" t="s">
        <v>346</v>
      </c>
      <c r="C138" s="183" t="s">
        <v>223</v>
      </c>
      <c r="D138" s="233" t="s">
        <v>347</v>
      </c>
    </row>
    <row r="139" spans="1:4" ht="18">
      <c r="A139" s="227">
        <v>59</v>
      </c>
      <c r="B139" s="183" t="s">
        <v>348</v>
      </c>
      <c r="C139" s="183" t="s">
        <v>3936</v>
      </c>
      <c r="D139" s="233" t="s">
        <v>4994</v>
      </c>
    </row>
    <row r="140" spans="1:4" ht="18">
      <c r="A140" s="227">
        <v>60</v>
      </c>
      <c r="B140" s="183" t="s">
        <v>3938</v>
      </c>
      <c r="C140" s="183" t="s">
        <v>3937</v>
      </c>
      <c r="D140" s="233" t="s">
        <v>353</v>
      </c>
    </row>
    <row r="141" spans="1:4" ht="18">
      <c r="A141" s="227">
        <v>61</v>
      </c>
      <c r="B141" s="183" t="s">
        <v>354</v>
      </c>
      <c r="C141" s="183" t="s">
        <v>3939</v>
      </c>
      <c r="D141" s="233" t="s">
        <v>356</v>
      </c>
    </row>
    <row r="142" spans="1:4" ht="18">
      <c r="A142" s="227">
        <v>62</v>
      </c>
      <c r="B142" s="183" t="s">
        <v>354</v>
      </c>
      <c r="C142" s="183" t="s">
        <v>357</v>
      </c>
      <c r="D142" s="233" t="s">
        <v>3940</v>
      </c>
    </row>
    <row r="143" spans="1:4" ht="18">
      <c r="A143" s="227">
        <v>63</v>
      </c>
      <c r="B143" s="183" t="s">
        <v>315</v>
      </c>
      <c r="C143" s="183" t="s">
        <v>3941</v>
      </c>
      <c r="D143" s="233" t="s">
        <v>360</v>
      </c>
    </row>
    <row r="144" spans="1:4" ht="18">
      <c r="A144" s="227">
        <v>64</v>
      </c>
      <c r="B144" s="183" t="s">
        <v>361</v>
      </c>
      <c r="C144" s="183" t="s">
        <v>3942</v>
      </c>
      <c r="D144" s="233" t="s">
        <v>363</v>
      </c>
    </row>
    <row r="145" spans="1:4" ht="18">
      <c r="A145" s="227">
        <v>65</v>
      </c>
      <c r="B145" s="183" t="s">
        <v>361</v>
      </c>
      <c r="C145" s="183" t="s">
        <v>3943</v>
      </c>
      <c r="D145" s="233" t="s">
        <v>364</v>
      </c>
    </row>
    <row r="146" spans="1:4" ht="18">
      <c r="A146" s="227">
        <v>66</v>
      </c>
      <c r="B146" s="183" t="s">
        <v>365</v>
      </c>
      <c r="C146" s="183" t="s">
        <v>366</v>
      </c>
      <c r="D146" s="233" t="s">
        <v>3529</v>
      </c>
    </row>
    <row r="147" spans="1:4" ht="18">
      <c r="A147" s="227">
        <v>67</v>
      </c>
      <c r="B147" s="183" t="s">
        <v>367</v>
      </c>
      <c r="C147" s="183" t="s">
        <v>1379</v>
      </c>
      <c r="D147" s="233" t="s">
        <v>2881</v>
      </c>
    </row>
    <row r="148" spans="1:4" ht="18">
      <c r="A148" s="227">
        <v>68</v>
      </c>
      <c r="B148" s="183" t="s">
        <v>368</v>
      </c>
      <c r="C148" s="183" t="s">
        <v>277</v>
      </c>
      <c r="D148" s="233" t="s">
        <v>2882</v>
      </c>
    </row>
    <row r="149" spans="1:4" ht="18">
      <c r="A149" s="227">
        <v>69</v>
      </c>
      <c r="B149" s="183" t="s">
        <v>372</v>
      </c>
      <c r="C149" s="183" t="s">
        <v>369</v>
      </c>
      <c r="D149" s="233" t="s">
        <v>370</v>
      </c>
    </row>
    <row r="150" spans="1:4" ht="18">
      <c r="A150" s="227">
        <v>70</v>
      </c>
      <c r="B150" s="183" t="s">
        <v>371</v>
      </c>
      <c r="C150" s="183" t="s">
        <v>373</v>
      </c>
      <c r="D150" s="233" t="s">
        <v>374</v>
      </c>
    </row>
    <row r="151" spans="1:4" ht="21" customHeight="1">
      <c r="A151" s="330" t="s">
        <v>3814</v>
      </c>
      <c r="B151" s="331"/>
      <c r="C151" s="331"/>
      <c r="D151" s="332"/>
    </row>
    <row r="152" spans="1:4" ht="18">
      <c r="A152" s="227">
        <v>1</v>
      </c>
      <c r="B152" s="179" t="s">
        <v>429</v>
      </c>
      <c r="C152" s="180" t="s">
        <v>430</v>
      </c>
      <c r="D152" s="232" t="s">
        <v>431</v>
      </c>
    </row>
    <row r="153" spans="1:4" ht="18">
      <c r="A153" s="227">
        <v>2</v>
      </c>
      <c r="B153" s="179" t="s">
        <v>429</v>
      </c>
      <c r="C153" s="59" t="s">
        <v>3911</v>
      </c>
      <c r="D153" s="232" t="s">
        <v>3959</v>
      </c>
    </row>
    <row r="154" spans="1:4" ht="18">
      <c r="A154" s="227">
        <v>3</v>
      </c>
      <c r="B154" s="179" t="s">
        <v>434</v>
      </c>
      <c r="C154" s="184" t="s">
        <v>435</v>
      </c>
      <c r="D154" s="232" t="s">
        <v>3958</v>
      </c>
    </row>
    <row r="155" spans="1:4" ht="18">
      <c r="A155" s="227" t="s">
        <v>437</v>
      </c>
      <c r="B155" s="179" t="s">
        <v>438</v>
      </c>
      <c r="C155" s="181" t="s">
        <v>3946</v>
      </c>
      <c r="D155" s="232" t="s">
        <v>440</v>
      </c>
    </row>
    <row r="156" spans="1:4" ht="18">
      <c r="A156" s="227">
        <v>6</v>
      </c>
      <c r="B156" s="182" t="s">
        <v>441</v>
      </c>
      <c r="C156" s="59" t="s">
        <v>442</v>
      </c>
      <c r="D156" s="233" t="s">
        <v>443</v>
      </c>
    </row>
    <row r="157" spans="1:4" ht="18">
      <c r="A157" s="227">
        <v>7</v>
      </c>
      <c r="B157" s="179" t="s">
        <v>444</v>
      </c>
      <c r="C157" s="59" t="s">
        <v>445</v>
      </c>
      <c r="D157" s="232" t="s">
        <v>446</v>
      </c>
    </row>
    <row r="158" spans="1:4" ht="18">
      <c r="A158" s="227">
        <v>8</v>
      </c>
      <c r="B158" s="179" t="s">
        <v>444</v>
      </c>
      <c r="C158" s="59" t="s">
        <v>447</v>
      </c>
      <c r="D158" s="232" t="s">
        <v>448</v>
      </c>
    </row>
    <row r="159" spans="1:4" ht="18">
      <c r="A159" s="227">
        <v>9</v>
      </c>
      <c r="B159" s="179" t="s">
        <v>444</v>
      </c>
      <c r="C159" s="59" t="s">
        <v>449</v>
      </c>
      <c r="D159" s="232" t="s">
        <v>450</v>
      </c>
    </row>
    <row r="160" spans="1:4" ht="18">
      <c r="A160" s="227">
        <v>10</v>
      </c>
      <c r="B160" s="182" t="s">
        <v>451</v>
      </c>
      <c r="C160" s="59" t="s">
        <v>384</v>
      </c>
      <c r="D160" s="233" t="s">
        <v>452</v>
      </c>
    </row>
    <row r="161" spans="1:4" ht="18">
      <c r="A161" s="227">
        <v>11</v>
      </c>
      <c r="B161" s="182" t="s">
        <v>453</v>
      </c>
      <c r="C161" s="59" t="s">
        <v>454</v>
      </c>
      <c r="D161" s="233" t="s">
        <v>455</v>
      </c>
    </row>
    <row r="162" spans="1:4" ht="18">
      <c r="A162" s="227">
        <v>12</v>
      </c>
      <c r="B162" s="182" t="s">
        <v>453</v>
      </c>
      <c r="C162" s="59" t="s">
        <v>454</v>
      </c>
      <c r="D162" s="233" t="s">
        <v>456</v>
      </c>
    </row>
    <row r="163" spans="1:4" ht="18">
      <c r="A163" s="227">
        <v>13</v>
      </c>
      <c r="B163" s="183" t="s">
        <v>457</v>
      </c>
      <c r="C163" s="183" t="s">
        <v>458</v>
      </c>
      <c r="D163" s="233" t="s">
        <v>3947</v>
      </c>
    </row>
    <row r="164" spans="1:4" ht="18">
      <c r="A164" s="227">
        <v>14</v>
      </c>
      <c r="B164" s="183" t="s">
        <v>460</v>
      </c>
      <c r="C164" s="183" t="s">
        <v>384</v>
      </c>
      <c r="D164" s="233" t="s">
        <v>461</v>
      </c>
    </row>
    <row r="165" spans="1:4" ht="18">
      <c r="A165" s="227">
        <v>15</v>
      </c>
      <c r="B165" s="183" t="s">
        <v>462</v>
      </c>
      <c r="C165" s="183" t="s">
        <v>463</v>
      </c>
      <c r="D165" s="233" t="s">
        <v>464</v>
      </c>
    </row>
    <row r="166" spans="1:4" ht="18">
      <c r="A166" s="227">
        <v>16</v>
      </c>
      <c r="B166" s="183" t="s">
        <v>465</v>
      </c>
      <c r="C166" s="183" t="s">
        <v>466</v>
      </c>
      <c r="D166" s="233" t="s">
        <v>3948</v>
      </c>
    </row>
    <row r="167" spans="1:4" ht="18">
      <c r="A167" s="227">
        <v>17</v>
      </c>
      <c r="B167" s="183" t="s">
        <v>468</v>
      </c>
      <c r="C167" s="183" t="s">
        <v>466</v>
      </c>
      <c r="D167" s="233" t="s">
        <v>469</v>
      </c>
    </row>
    <row r="168" spans="1:4" ht="18">
      <c r="A168" s="227" t="s">
        <v>470</v>
      </c>
      <c r="B168" s="183" t="s">
        <v>471</v>
      </c>
      <c r="C168" s="183" t="s">
        <v>472</v>
      </c>
      <c r="D168" s="233" t="s">
        <v>473</v>
      </c>
    </row>
    <row r="169" spans="1:4" ht="18">
      <c r="A169" s="227">
        <v>20</v>
      </c>
      <c r="B169" s="183" t="s">
        <v>474</v>
      </c>
      <c r="C169" s="183" t="s">
        <v>3949</v>
      </c>
      <c r="D169" s="233" t="s">
        <v>3960</v>
      </c>
    </row>
    <row r="170" spans="1:4" ht="18">
      <c r="A170" s="227">
        <v>21</v>
      </c>
      <c r="B170" s="183" t="s">
        <v>3950</v>
      </c>
      <c r="C170" s="183" t="s">
        <v>478</v>
      </c>
      <c r="D170" s="233" t="s">
        <v>3886</v>
      </c>
    </row>
    <row r="171" spans="1:4" ht="18">
      <c r="A171" s="227">
        <v>22</v>
      </c>
      <c r="B171" s="183" t="s">
        <v>479</v>
      </c>
      <c r="C171" s="183" t="s">
        <v>466</v>
      </c>
      <c r="D171" s="233" t="s">
        <v>480</v>
      </c>
    </row>
    <row r="172" spans="1:4" ht="18">
      <c r="A172" s="227">
        <v>23</v>
      </c>
      <c r="B172" s="183" t="s">
        <v>481</v>
      </c>
      <c r="C172" s="183" t="s">
        <v>482</v>
      </c>
      <c r="D172" s="233" t="s">
        <v>483</v>
      </c>
    </row>
    <row r="173" spans="1:4" ht="9">
      <c r="A173" s="227">
        <v>24</v>
      </c>
      <c r="B173" s="183" t="s">
        <v>484</v>
      </c>
      <c r="C173" s="183" t="s">
        <v>485</v>
      </c>
      <c r="D173" s="233" t="s">
        <v>486</v>
      </c>
    </row>
    <row r="174" spans="1:4" ht="18">
      <c r="A174" s="227">
        <v>25</v>
      </c>
      <c r="B174" s="183" t="s">
        <v>487</v>
      </c>
      <c r="C174" s="183" t="s">
        <v>488</v>
      </c>
      <c r="D174" s="233" t="s">
        <v>489</v>
      </c>
    </row>
    <row r="175" spans="1:4" ht="18">
      <c r="A175" s="227">
        <v>26</v>
      </c>
      <c r="B175" s="183" t="s">
        <v>490</v>
      </c>
      <c r="C175" s="183" t="s">
        <v>491</v>
      </c>
      <c r="D175" s="233" t="s">
        <v>492</v>
      </c>
    </row>
    <row r="176" spans="1:4" ht="18">
      <c r="A176" s="227">
        <v>27</v>
      </c>
      <c r="B176" s="183" t="s">
        <v>493</v>
      </c>
      <c r="C176" s="183" t="s">
        <v>3977</v>
      </c>
      <c r="D176" s="233" t="s">
        <v>495</v>
      </c>
    </row>
    <row r="177" spans="1:4" ht="18">
      <c r="A177" s="227">
        <v>28</v>
      </c>
      <c r="B177" s="183" t="s">
        <v>496</v>
      </c>
      <c r="C177" s="183" t="s">
        <v>449</v>
      </c>
      <c r="D177" s="233" t="s">
        <v>497</v>
      </c>
    </row>
    <row r="178" spans="1:4" ht="18">
      <c r="A178" s="227">
        <v>29</v>
      </c>
      <c r="B178" s="183" t="s">
        <v>493</v>
      </c>
      <c r="C178" s="183" t="s">
        <v>498</v>
      </c>
      <c r="D178" s="233" t="s">
        <v>3951</v>
      </c>
    </row>
    <row r="179" spans="1:4" ht="18">
      <c r="A179" s="227">
        <v>30</v>
      </c>
      <c r="B179" s="183" t="s">
        <v>493</v>
      </c>
      <c r="C179" s="183" t="s">
        <v>500</v>
      </c>
      <c r="D179" s="233" t="s">
        <v>501</v>
      </c>
    </row>
    <row r="180" spans="1:4" ht="18">
      <c r="A180" s="227">
        <v>31</v>
      </c>
      <c r="B180" s="183" t="s">
        <v>493</v>
      </c>
      <c r="C180" s="183" t="s">
        <v>502</v>
      </c>
      <c r="D180" s="233" t="s">
        <v>503</v>
      </c>
    </row>
    <row r="181" spans="1:4" ht="18">
      <c r="A181" s="227">
        <v>32</v>
      </c>
      <c r="B181" s="183" t="s">
        <v>504</v>
      </c>
      <c r="C181" s="183" t="s">
        <v>505</v>
      </c>
      <c r="D181" s="233" t="s">
        <v>506</v>
      </c>
    </row>
    <row r="182" spans="1:4" ht="18">
      <c r="A182" s="227">
        <v>33</v>
      </c>
      <c r="B182" s="183" t="s">
        <v>507</v>
      </c>
      <c r="C182" s="183" t="s">
        <v>3907</v>
      </c>
      <c r="D182" s="233" t="s">
        <v>3517</v>
      </c>
    </row>
    <row r="183" spans="1:4" ht="18">
      <c r="A183" s="227">
        <v>34</v>
      </c>
      <c r="B183" s="183" t="s">
        <v>3952</v>
      </c>
      <c r="C183" s="183" t="s">
        <v>510</v>
      </c>
      <c r="D183" s="233" t="s">
        <v>511</v>
      </c>
    </row>
    <row r="184" spans="1:4" ht="18">
      <c r="A184" s="227">
        <v>35</v>
      </c>
      <c r="B184" s="183" t="s">
        <v>512</v>
      </c>
      <c r="C184" s="183" t="s">
        <v>3953</v>
      </c>
      <c r="D184" s="233" t="s">
        <v>514</v>
      </c>
    </row>
    <row r="185" spans="1:4" ht="18">
      <c r="A185" s="227">
        <v>36</v>
      </c>
      <c r="B185" s="183" t="s">
        <v>515</v>
      </c>
      <c r="C185" s="183" t="s">
        <v>516</v>
      </c>
      <c r="D185" s="233" t="s">
        <v>517</v>
      </c>
    </row>
    <row r="186" spans="1:4" ht="18">
      <c r="A186" s="227">
        <v>37</v>
      </c>
      <c r="B186" s="183" t="s">
        <v>518</v>
      </c>
      <c r="C186" s="183" t="s">
        <v>519</v>
      </c>
      <c r="D186" s="233" t="s">
        <v>3954</v>
      </c>
    </row>
    <row r="187" spans="1:4" ht="18">
      <c r="A187" s="227">
        <v>38</v>
      </c>
      <c r="B187" s="183" t="s">
        <v>521</v>
      </c>
      <c r="C187" s="183" t="s">
        <v>522</v>
      </c>
      <c r="D187" s="233" t="s">
        <v>3910</v>
      </c>
    </row>
    <row r="188" spans="1:4" ht="18">
      <c r="A188" s="227">
        <v>39</v>
      </c>
      <c r="B188" s="183" t="s">
        <v>524</v>
      </c>
      <c r="C188" s="183" t="s">
        <v>5009</v>
      </c>
      <c r="D188" s="233" t="s">
        <v>525</v>
      </c>
    </row>
    <row r="189" spans="1:4" ht="18">
      <c r="A189" s="227">
        <v>40</v>
      </c>
      <c r="B189" s="183" t="s">
        <v>526</v>
      </c>
      <c r="C189" s="183" t="s">
        <v>527</v>
      </c>
      <c r="D189" s="233" t="s">
        <v>4996</v>
      </c>
    </row>
    <row r="190" spans="1:4" ht="18">
      <c r="A190" s="227">
        <v>41</v>
      </c>
      <c r="B190" s="183" t="s">
        <v>529</v>
      </c>
      <c r="C190" s="183" t="s">
        <v>530</v>
      </c>
      <c r="D190" s="233" t="s">
        <v>531</v>
      </c>
    </row>
    <row r="191" spans="1:4" ht="18">
      <c r="A191" s="227">
        <v>42</v>
      </c>
      <c r="B191" s="183" t="s">
        <v>532</v>
      </c>
      <c r="C191" s="183" t="s">
        <v>3955</v>
      </c>
      <c r="D191" s="233" t="s">
        <v>534</v>
      </c>
    </row>
    <row r="192" spans="1:4" ht="18">
      <c r="A192" s="227" t="s">
        <v>535</v>
      </c>
      <c r="B192" s="183" t="s">
        <v>536</v>
      </c>
      <c r="C192" s="183" t="s">
        <v>537</v>
      </c>
      <c r="D192" s="233" t="s">
        <v>538</v>
      </c>
    </row>
    <row r="193" spans="1:4" ht="18">
      <c r="A193" s="227">
        <v>44</v>
      </c>
      <c r="B193" s="183" t="s">
        <v>539</v>
      </c>
      <c r="C193" s="183" t="s">
        <v>4997</v>
      </c>
      <c r="D193" s="226" t="s">
        <v>5017</v>
      </c>
    </row>
    <row r="194" spans="1:4" ht="18">
      <c r="A194" s="227">
        <v>46</v>
      </c>
      <c r="B194" s="183" t="s">
        <v>542</v>
      </c>
      <c r="C194" s="183" t="s">
        <v>543</v>
      </c>
      <c r="D194" s="233" t="s">
        <v>544</v>
      </c>
    </row>
    <row r="195" spans="1:4" ht="18">
      <c r="A195" s="227">
        <v>47</v>
      </c>
      <c r="B195" s="183" t="s">
        <v>545</v>
      </c>
      <c r="C195" s="183" t="s">
        <v>546</v>
      </c>
      <c r="D195" s="233" t="s">
        <v>547</v>
      </c>
    </row>
    <row r="196" spans="1:4" ht="18">
      <c r="A196" s="227">
        <v>48</v>
      </c>
      <c r="B196" s="183" t="s">
        <v>545</v>
      </c>
      <c r="C196" s="183" t="s">
        <v>3956</v>
      </c>
      <c r="D196" s="233" t="s">
        <v>549</v>
      </c>
    </row>
    <row r="197" spans="1:4" ht="18">
      <c r="A197" s="227">
        <v>49</v>
      </c>
      <c r="B197" s="183" t="s">
        <v>542</v>
      </c>
      <c r="C197" s="183" t="s">
        <v>3957</v>
      </c>
      <c r="D197" s="233" t="s">
        <v>550</v>
      </c>
    </row>
    <row r="198" spans="1:4" ht="19.5" customHeight="1">
      <c r="A198" s="330" t="s">
        <v>58</v>
      </c>
      <c r="B198" s="331"/>
      <c r="C198" s="331"/>
      <c r="D198" s="332"/>
    </row>
    <row r="199" spans="1:4" ht="9">
      <c r="A199" s="227">
        <v>1</v>
      </c>
      <c r="B199" s="181" t="s">
        <v>551</v>
      </c>
      <c r="C199" s="180" t="s">
        <v>552</v>
      </c>
      <c r="D199" s="232" t="s">
        <v>553</v>
      </c>
    </row>
    <row r="200" spans="1:4" ht="9">
      <c r="A200" s="227">
        <v>2</v>
      </c>
      <c r="B200" s="181" t="s">
        <v>554</v>
      </c>
      <c r="C200" s="59" t="s">
        <v>555</v>
      </c>
      <c r="D200" s="232" t="s">
        <v>556</v>
      </c>
    </row>
    <row r="201" spans="1:4" ht="9">
      <c r="A201" s="227">
        <v>3</v>
      </c>
      <c r="B201" s="181" t="s">
        <v>557</v>
      </c>
      <c r="C201" s="181" t="s">
        <v>442</v>
      </c>
      <c r="D201" s="232" t="s">
        <v>558</v>
      </c>
    </row>
    <row r="202" spans="1:4" ht="9">
      <c r="A202" s="227">
        <v>4</v>
      </c>
      <c r="B202" s="184" t="s">
        <v>559</v>
      </c>
      <c r="C202" s="181" t="s">
        <v>442</v>
      </c>
      <c r="D202" s="232" t="s">
        <v>560</v>
      </c>
    </row>
    <row r="203" spans="1:4" ht="9">
      <c r="A203" s="227">
        <v>5</v>
      </c>
      <c r="B203" s="185" t="s">
        <v>561</v>
      </c>
      <c r="C203" s="59" t="s">
        <v>562</v>
      </c>
      <c r="D203" s="233" t="s">
        <v>563</v>
      </c>
    </row>
    <row r="204" spans="1:4" ht="9">
      <c r="A204" s="227">
        <v>6</v>
      </c>
      <c r="B204" s="181" t="s">
        <v>561</v>
      </c>
      <c r="C204" s="59" t="s">
        <v>562</v>
      </c>
      <c r="D204" s="232" t="s">
        <v>564</v>
      </c>
    </row>
    <row r="205" spans="1:4" ht="9">
      <c r="A205" s="227">
        <v>7</v>
      </c>
      <c r="B205" s="181" t="s">
        <v>561</v>
      </c>
      <c r="C205" s="59" t="s">
        <v>565</v>
      </c>
      <c r="D205" s="232" t="s">
        <v>566</v>
      </c>
    </row>
    <row r="206" spans="1:4" ht="9">
      <c r="A206" s="227">
        <v>8</v>
      </c>
      <c r="B206" s="181" t="s">
        <v>568</v>
      </c>
      <c r="C206" s="59" t="s">
        <v>569</v>
      </c>
      <c r="D206" s="232" t="s">
        <v>570</v>
      </c>
    </row>
    <row r="207" spans="1:4" ht="9">
      <c r="A207" s="227">
        <v>9</v>
      </c>
      <c r="B207" s="185" t="s">
        <v>571</v>
      </c>
      <c r="C207" s="59" t="s">
        <v>454</v>
      </c>
      <c r="D207" s="233" t="s">
        <v>573</v>
      </c>
    </row>
    <row r="208" spans="1:4" ht="9">
      <c r="A208" s="227">
        <v>10</v>
      </c>
      <c r="B208" s="185" t="s">
        <v>574</v>
      </c>
      <c r="C208" s="59" t="s">
        <v>384</v>
      </c>
      <c r="D208" s="233" t="s">
        <v>575</v>
      </c>
    </row>
    <row r="209" spans="1:4" ht="9">
      <c r="A209" s="227">
        <v>11</v>
      </c>
      <c r="B209" s="185" t="s">
        <v>574</v>
      </c>
      <c r="C209" s="59" t="s">
        <v>384</v>
      </c>
      <c r="D209" s="233" t="s">
        <v>576</v>
      </c>
    </row>
    <row r="210" spans="1:4" ht="9">
      <c r="A210" s="227">
        <v>12</v>
      </c>
      <c r="B210" s="183" t="s">
        <v>571</v>
      </c>
      <c r="C210" s="183" t="s">
        <v>577</v>
      </c>
      <c r="D210" s="233" t="s">
        <v>578</v>
      </c>
    </row>
    <row r="211" spans="1:4" ht="18">
      <c r="A211" s="227">
        <v>13</v>
      </c>
      <c r="B211" s="183" t="s">
        <v>579</v>
      </c>
      <c r="C211" s="183" t="s">
        <v>3962</v>
      </c>
      <c r="D211" s="233" t="s">
        <v>581</v>
      </c>
    </row>
    <row r="212" spans="1:4" ht="18">
      <c r="A212" s="227">
        <v>14</v>
      </c>
      <c r="B212" s="183" t="s">
        <v>579</v>
      </c>
      <c r="C212" s="183" t="s">
        <v>3963</v>
      </c>
      <c r="D212" s="233" t="s">
        <v>583</v>
      </c>
    </row>
    <row r="213" spans="1:4" ht="9">
      <c r="A213" s="227">
        <v>15</v>
      </c>
      <c r="B213" s="183" t="s">
        <v>584</v>
      </c>
      <c r="C213" s="183" t="s">
        <v>3964</v>
      </c>
      <c r="D213" s="233" t="s">
        <v>586</v>
      </c>
    </row>
    <row r="214" spans="1:4" ht="9">
      <c r="A214" s="227">
        <v>16</v>
      </c>
      <c r="B214" s="183" t="s">
        <v>584</v>
      </c>
      <c r="C214" s="183" t="s">
        <v>3965</v>
      </c>
      <c r="D214" s="233" t="s">
        <v>588</v>
      </c>
    </row>
    <row r="215" spans="1:4" ht="9">
      <c r="A215" s="227">
        <v>17</v>
      </c>
      <c r="B215" s="183" t="s">
        <v>589</v>
      </c>
      <c r="C215" s="183" t="s">
        <v>3966</v>
      </c>
      <c r="D215" s="233" t="s">
        <v>591</v>
      </c>
    </row>
    <row r="216" spans="1:4" ht="9">
      <c r="A216" s="227">
        <v>18</v>
      </c>
      <c r="B216" s="183" t="s">
        <v>592</v>
      </c>
      <c r="C216" s="183" t="s">
        <v>3967</v>
      </c>
      <c r="D216" s="233" t="s">
        <v>594</v>
      </c>
    </row>
    <row r="217" spans="1:4" ht="9">
      <c r="A217" s="227">
        <v>19</v>
      </c>
      <c r="B217" s="183" t="s">
        <v>584</v>
      </c>
      <c r="C217" s="183" t="s">
        <v>466</v>
      </c>
      <c r="D217" s="233" t="s">
        <v>3532</v>
      </c>
    </row>
    <row r="218" spans="1:4" ht="9">
      <c r="A218" s="227">
        <v>20</v>
      </c>
      <c r="B218" s="183" t="s">
        <v>584</v>
      </c>
      <c r="C218" s="183" t="s">
        <v>466</v>
      </c>
      <c r="D218" s="233" t="s">
        <v>595</v>
      </c>
    </row>
    <row r="219" spans="1:4" ht="9">
      <c r="A219" s="227" t="s">
        <v>596</v>
      </c>
      <c r="B219" s="183" t="s">
        <v>597</v>
      </c>
      <c r="C219" s="183" t="s">
        <v>466</v>
      </c>
      <c r="D219" s="233" t="s">
        <v>598</v>
      </c>
    </row>
    <row r="220" spans="1:4" ht="9">
      <c r="A220" s="227">
        <v>23</v>
      </c>
      <c r="B220" s="183" t="s">
        <v>599</v>
      </c>
      <c r="C220" s="183" t="s">
        <v>3968</v>
      </c>
      <c r="D220" s="233" t="s">
        <v>601</v>
      </c>
    </row>
    <row r="221" spans="1:4" ht="9">
      <c r="A221" s="227">
        <v>24</v>
      </c>
      <c r="B221" s="183" t="s">
        <v>602</v>
      </c>
      <c r="C221" s="183" t="s">
        <v>3969</v>
      </c>
      <c r="D221" s="233" t="s">
        <v>604</v>
      </c>
    </row>
    <row r="222" spans="1:4" ht="18">
      <c r="A222" s="227">
        <v>25</v>
      </c>
      <c r="B222" s="183" t="s">
        <v>605</v>
      </c>
      <c r="C222" s="183" t="s">
        <v>606</v>
      </c>
      <c r="D222" s="233" t="s">
        <v>607</v>
      </c>
    </row>
    <row r="223" spans="1:4" ht="9">
      <c r="A223" s="227">
        <v>26</v>
      </c>
      <c r="B223" s="183" t="s">
        <v>608</v>
      </c>
      <c r="C223" s="183" t="s">
        <v>3970</v>
      </c>
      <c r="D223" s="233" t="s">
        <v>610</v>
      </c>
    </row>
    <row r="224" spans="1:4" ht="9">
      <c r="A224" s="227">
        <v>27</v>
      </c>
      <c r="B224" s="183" t="s">
        <v>611</v>
      </c>
      <c r="C224" s="183" t="s">
        <v>3970</v>
      </c>
      <c r="D224" s="233" t="s">
        <v>612</v>
      </c>
    </row>
    <row r="225" spans="1:4" ht="9">
      <c r="A225" s="227">
        <v>28</v>
      </c>
      <c r="B225" s="183" t="s">
        <v>584</v>
      </c>
      <c r="C225" s="183" t="s">
        <v>613</v>
      </c>
      <c r="D225" s="233" t="s">
        <v>5278</v>
      </c>
    </row>
    <row r="226" spans="1:4" ht="9">
      <c r="A226" s="227">
        <v>29</v>
      </c>
      <c r="B226" s="183" t="s">
        <v>611</v>
      </c>
      <c r="C226" s="183" t="s">
        <v>3971</v>
      </c>
      <c r="D226" s="233" t="s">
        <v>616</v>
      </c>
    </row>
    <row r="227" spans="1:4" ht="9">
      <c r="A227" s="227">
        <v>30</v>
      </c>
      <c r="B227" s="183" t="s">
        <v>617</v>
      </c>
      <c r="C227" s="183" t="s">
        <v>562</v>
      </c>
      <c r="D227" s="233" t="s">
        <v>618</v>
      </c>
    </row>
    <row r="228" spans="1:4" ht="9">
      <c r="A228" s="227">
        <v>31</v>
      </c>
      <c r="B228" s="183" t="s">
        <v>619</v>
      </c>
      <c r="C228" s="183" t="s">
        <v>620</v>
      </c>
      <c r="D228" s="233" t="s">
        <v>621</v>
      </c>
    </row>
    <row r="229" spans="1:4" ht="9">
      <c r="A229" s="227">
        <v>32</v>
      </c>
      <c r="B229" s="183" t="s">
        <v>3973</v>
      </c>
      <c r="C229" s="183" t="s">
        <v>3972</v>
      </c>
      <c r="D229" s="233" t="s">
        <v>624</v>
      </c>
    </row>
    <row r="230" spans="1:4" ht="9">
      <c r="A230" s="227">
        <v>33</v>
      </c>
      <c r="B230" s="183" t="s">
        <v>625</v>
      </c>
      <c r="C230" s="183" t="s">
        <v>626</v>
      </c>
      <c r="D230" s="233" t="s">
        <v>627</v>
      </c>
    </row>
    <row r="231" spans="1:4" ht="9">
      <c r="A231" s="227">
        <v>34</v>
      </c>
      <c r="B231" s="183" t="s">
        <v>628</v>
      </c>
      <c r="C231" s="183" t="s">
        <v>629</v>
      </c>
      <c r="D231" s="233" t="s">
        <v>630</v>
      </c>
    </row>
    <row r="232" spans="1:4" ht="9">
      <c r="A232" s="227">
        <v>35</v>
      </c>
      <c r="B232" s="183" t="s">
        <v>631</v>
      </c>
      <c r="C232" s="183" t="s">
        <v>632</v>
      </c>
      <c r="D232" s="233" t="s">
        <v>633</v>
      </c>
    </row>
    <row r="233" spans="1:4" ht="9">
      <c r="A233" s="227">
        <v>36</v>
      </c>
      <c r="B233" s="183" t="s">
        <v>634</v>
      </c>
      <c r="C233" s="183" t="s">
        <v>635</v>
      </c>
      <c r="D233" s="233" t="s">
        <v>636</v>
      </c>
    </row>
    <row r="234" spans="1:4" ht="9">
      <c r="A234" s="227">
        <v>37</v>
      </c>
      <c r="B234" s="183" t="s">
        <v>637</v>
      </c>
      <c r="C234" s="183" t="s">
        <v>463</v>
      </c>
      <c r="D234" s="233" t="s">
        <v>638</v>
      </c>
    </row>
    <row r="235" spans="1:4" ht="9">
      <c r="A235" s="227">
        <v>38</v>
      </c>
      <c r="B235" s="183" t="s">
        <v>639</v>
      </c>
      <c r="C235" s="183" t="s">
        <v>463</v>
      </c>
      <c r="D235" s="233" t="s">
        <v>640</v>
      </c>
    </row>
    <row r="236" spans="1:4" ht="9">
      <c r="A236" s="227">
        <v>39</v>
      </c>
      <c r="B236" s="183" t="s">
        <v>637</v>
      </c>
      <c r="C236" s="183" t="s">
        <v>641</v>
      </c>
      <c r="D236" s="233" t="s">
        <v>3974</v>
      </c>
    </row>
    <row r="237" spans="1:4" ht="9">
      <c r="A237" s="227">
        <v>40</v>
      </c>
      <c r="B237" s="183" t="s">
        <v>643</v>
      </c>
      <c r="C237" s="183" t="s">
        <v>644</v>
      </c>
      <c r="D237" s="233" t="s">
        <v>645</v>
      </c>
    </row>
    <row r="238" spans="1:4" ht="9">
      <c r="A238" s="227">
        <v>41</v>
      </c>
      <c r="B238" s="183" t="s">
        <v>631</v>
      </c>
      <c r="C238" s="183" t="s">
        <v>646</v>
      </c>
      <c r="D238" s="233" t="s">
        <v>647</v>
      </c>
    </row>
    <row r="239" spans="1:4" ht="9">
      <c r="A239" s="227">
        <v>42</v>
      </c>
      <c r="B239" s="183" t="s">
        <v>648</v>
      </c>
      <c r="C239" s="183" t="s">
        <v>646</v>
      </c>
      <c r="D239" s="233" t="s">
        <v>649</v>
      </c>
    </row>
    <row r="240" spans="1:4" ht="9">
      <c r="A240" s="227">
        <v>43</v>
      </c>
      <c r="B240" s="183" t="s">
        <v>650</v>
      </c>
      <c r="C240" s="183" t="s">
        <v>491</v>
      </c>
      <c r="D240" s="233" t="s">
        <v>2883</v>
      </c>
    </row>
    <row r="241" spans="1:4" ht="9">
      <c r="A241" s="227">
        <v>44</v>
      </c>
      <c r="B241" s="183" t="s">
        <v>637</v>
      </c>
      <c r="C241" s="183" t="s">
        <v>3876</v>
      </c>
      <c r="D241" s="233" t="s">
        <v>3877</v>
      </c>
    </row>
    <row r="242" spans="1:4" ht="9">
      <c r="A242" s="227">
        <v>45</v>
      </c>
      <c r="B242" s="183" t="s">
        <v>631</v>
      </c>
      <c r="C242" s="183" t="s">
        <v>3975</v>
      </c>
      <c r="D242" s="233" t="s">
        <v>652</v>
      </c>
    </row>
    <row r="243" spans="1:4" ht="9">
      <c r="A243" s="227">
        <v>46</v>
      </c>
      <c r="B243" s="183" t="s">
        <v>653</v>
      </c>
      <c r="C243" s="183" t="s">
        <v>654</v>
      </c>
      <c r="D243" s="233" t="s">
        <v>655</v>
      </c>
    </row>
    <row r="244" spans="1:4" ht="9">
      <c r="A244" s="227">
        <v>47</v>
      </c>
      <c r="B244" s="183" t="s">
        <v>656</v>
      </c>
      <c r="C244" s="183" t="s">
        <v>3976</v>
      </c>
      <c r="D244" s="233" t="s">
        <v>658</v>
      </c>
    </row>
    <row r="245" spans="1:4" ht="9">
      <c r="A245" s="227">
        <v>48</v>
      </c>
      <c r="B245" s="183" t="s">
        <v>659</v>
      </c>
      <c r="C245" s="183" t="s">
        <v>660</v>
      </c>
      <c r="D245" s="233" t="s">
        <v>661</v>
      </c>
    </row>
    <row r="246" spans="1:4" ht="33" customHeight="1">
      <c r="A246" s="330" t="s">
        <v>19</v>
      </c>
      <c r="B246" s="331"/>
      <c r="C246" s="331"/>
      <c r="D246" s="332"/>
    </row>
    <row r="247" spans="1:4" ht="18">
      <c r="A247" s="227">
        <v>1</v>
      </c>
      <c r="B247" s="179" t="s">
        <v>840</v>
      </c>
      <c r="C247" s="180" t="s">
        <v>91</v>
      </c>
      <c r="D247" s="232" t="s">
        <v>3548</v>
      </c>
    </row>
    <row r="248" spans="1:4" ht="9">
      <c r="A248" s="227">
        <v>2</v>
      </c>
      <c r="B248" s="179" t="s">
        <v>841</v>
      </c>
      <c r="C248" s="59" t="s">
        <v>92</v>
      </c>
      <c r="D248" s="232" t="s">
        <v>5209</v>
      </c>
    </row>
    <row r="249" spans="1:4" ht="18">
      <c r="A249" s="227">
        <v>3</v>
      </c>
      <c r="B249" s="179" t="s">
        <v>842</v>
      </c>
      <c r="C249" s="186" t="s">
        <v>100</v>
      </c>
      <c r="D249" s="234" t="s">
        <v>3550</v>
      </c>
    </row>
    <row r="250" spans="1:4" ht="18">
      <c r="A250" s="227">
        <v>4</v>
      </c>
      <c r="B250" s="179" t="s">
        <v>843</v>
      </c>
      <c r="C250" s="181" t="s">
        <v>100</v>
      </c>
      <c r="D250" s="232" t="s">
        <v>3549</v>
      </c>
    </row>
    <row r="251" spans="1:4" ht="9">
      <c r="A251" s="227">
        <v>5</v>
      </c>
      <c r="B251" s="182" t="s">
        <v>844</v>
      </c>
      <c r="C251" s="59" t="s">
        <v>93</v>
      </c>
      <c r="D251" s="233" t="s">
        <v>3551</v>
      </c>
    </row>
    <row r="252" spans="1:4" ht="9">
      <c r="A252" s="227">
        <v>6</v>
      </c>
      <c r="B252" s="182" t="s">
        <v>3978</v>
      </c>
      <c r="C252" s="59" t="s">
        <v>93</v>
      </c>
      <c r="D252" s="232" t="s">
        <v>3551</v>
      </c>
    </row>
    <row r="253" spans="1:4" ht="18">
      <c r="A253" s="227">
        <v>7</v>
      </c>
      <c r="B253" s="179" t="s">
        <v>3980</v>
      </c>
      <c r="C253" s="59" t="s">
        <v>3979</v>
      </c>
      <c r="D253" s="232" t="s">
        <v>3552</v>
      </c>
    </row>
    <row r="254" spans="1:4" ht="18">
      <c r="A254" s="227">
        <v>8</v>
      </c>
      <c r="B254" s="179" t="s">
        <v>846</v>
      </c>
      <c r="C254" s="59" t="s">
        <v>95</v>
      </c>
      <c r="D254" s="232" t="s">
        <v>3553</v>
      </c>
    </row>
    <row r="255" spans="1:4" ht="18">
      <c r="A255" s="227">
        <v>9</v>
      </c>
      <c r="B255" s="179" t="s">
        <v>847</v>
      </c>
      <c r="C255" s="59" t="s">
        <v>96</v>
      </c>
      <c r="D255" s="232" t="s">
        <v>3554</v>
      </c>
    </row>
    <row r="256" spans="1:4" ht="18">
      <c r="A256" s="227">
        <v>10</v>
      </c>
      <c r="B256" s="182" t="s">
        <v>849</v>
      </c>
      <c r="C256" s="59" t="s">
        <v>97</v>
      </c>
      <c r="D256" s="233" t="s">
        <v>3555</v>
      </c>
    </row>
    <row r="257" spans="1:4" ht="18">
      <c r="A257" s="227">
        <v>11</v>
      </c>
      <c r="B257" s="182" t="s">
        <v>848</v>
      </c>
      <c r="C257" s="59" t="s">
        <v>98</v>
      </c>
      <c r="D257" s="233" t="s">
        <v>3556</v>
      </c>
    </row>
    <row r="258" spans="1:4" ht="18">
      <c r="A258" s="227">
        <v>12</v>
      </c>
      <c r="B258" s="182" t="s">
        <v>850</v>
      </c>
      <c r="C258" s="59" t="s">
        <v>99</v>
      </c>
      <c r="D258" s="233" t="s">
        <v>3557</v>
      </c>
    </row>
    <row r="259" spans="1:4" ht="18">
      <c r="A259" s="227">
        <v>13</v>
      </c>
      <c r="B259" s="183" t="s">
        <v>848</v>
      </c>
      <c r="C259" s="183" t="s">
        <v>851</v>
      </c>
      <c r="D259" s="233" t="s">
        <v>3558</v>
      </c>
    </row>
    <row r="260" spans="1:4" ht="18">
      <c r="A260" s="227">
        <v>14</v>
      </c>
      <c r="B260" s="183" t="s">
        <v>852</v>
      </c>
      <c r="C260" s="183" t="s">
        <v>853</v>
      </c>
      <c r="D260" s="233" t="s">
        <v>3559</v>
      </c>
    </row>
    <row r="261" spans="1:4" ht="18">
      <c r="A261" s="227">
        <v>15</v>
      </c>
      <c r="B261" s="183" t="s">
        <v>854</v>
      </c>
      <c r="C261" s="183" t="s">
        <v>3981</v>
      </c>
      <c r="D261" s="233" t="s">
        <v>3560</v>
      </c>
    </row>
    <row r="262" spans="1:4" ht="18">
      <c r="A262" s="227">
        <v>16</v>
      </c>
      <c r="B262" s="183" t="s">
        <v>856</v>
      </c>
      <c r="C262" s="183" t="s">
        <v>3982</v>
      </c>
      <c r="D262" s="233" t="s">
        <v>3561</v>
      </c>
    </row>
    <row r="263" spans="1:4" ht="18">
      <c r="A263" s="227">
        <v>17</v>
      </c>
      <c r="B263" s="183" t="s">
        <v>858</v>
      </c>
      <c r="C263" s="183" t="s">
        <v>859</v>
      </c>
      <c r="D263" s="233" t="s">
        <v>3562</v>
      </c>
    </row>
    <row r="264" spans="1:4" ht="18">
      <c r="A264" s="227">
        <v>18</v>
      </c>
      <c r="B264" s="183" t="s">
        <v>858</v>
      </c>
      <c r="C264" s="183" t="s">
        <v>859</v>
      </c>
      <c r="D264" s="233" t="s">
        <v>3562</v>
      </c>
    </row>
    <row r="265" spans="1:4" ht="18">
      <c r="A265" s="227">
        <v>19</v>
      </c>
      <c r="B265" s="183" t="s">
        <v>860</v>
      </c>
      <c r="C265" s="183" t="s">
        <v>861</v>
      </c>
      <c r="D265" s="233" t="s">
        <v>3563</v>
      </c>
    </row>
    <row r="266" spans="1:4" ht="18">
      <c r="A266" s="227">
        <v>20</v>
      </c>
      <c r="B266" s="183" t="s">
        <v>862</v>
      </c>
      <c r="C266" s="183" t="s">
        <v>3983</v>
      </c>
      <c r="D266" s="233" t="s">
        <v>3564</v>
      </c>
    </row>
    <row r="267" spans="1:4" ht="18">
      <c r="A267" s="227">
        <v>21</v>
      </c>
      <c r="B267" s="183" t="s">
        <v>862</v>
      </c>
      <c r="C267" s="183" t="s">
        <v>3983</v>
      </c>
      <c r="D267" s="233" t="s">
        <v>3564</v>
      </c>
    </row>
    <row r="268" spans="1:4" ht="18">
      <c r="A268" s="227">
        <v>22</v>
      </c>
      <c r="B268" s="183" t="s">
        <v>864</v>
      </c>
      <c r="C268" s="183" t="s">
        <v>3983</v>
      </c>
      <c r="D268" s="233" t="s">
        <v>3565</v>
      </c>
    </row>
    <row r="269" spans="1:4" ht="18">
      <c r="A269" s="227">
        <v>23</v>
      </c>
      <c r="B269" s="183" t="s">
        <v>865</v>
      </c>
      <c r="C269" s="183" t="s">
        <v>866</v>
      </c>
      <c r="D269" s="233" t="s">
        <v>3566</v>
      </c>
    </row>
    <row r="270" spans="1:4" ht="18">
      <c r="A270" s="227">
        <v>24</v>
      </c>
      <c r="B270" s="183" t="s">
        <v>865</v>
      </c>
      <c r="C270" s="183" t="s">
        <v>867</v>
      </c>
      <c r="D270" s="233" t="s">
        <v>3567</v>
      </c>
    </row>
    <row r="271" spans="1:4" ht="18">
      <c r="A271" s="227">
        <v>25</v>
      </c>
      <c r="B271" s="183" t="s">
        <v>868</v>
      </c>
      <c r="C271" s="183" t="s">
        <v>869</v>
      </c>
      <c r="D271" s="233" t="s">
        <v>3568</v>
      </c>
    </row>
    <row r="272" spans="1:4" ht="18">
      <c r="A272" s="227">
        <v>26</v>
      </c>
      <c r="B272" s="183" t="s">
        <v>3984</v>
      </c>
      <c r="C272" s="183" t="s">
        <v>871</v>
      </c>
      <c r="D272" s="233" t="s">
        <v>3569</v>
      </c>
    </row>
    <row r="273" spans="1:4" ht="18">
      <c r="A273" s="227">
        <v>27</v>
      </c>
      <c r="B273" s="183" t="s">
        <v>3985</v>
      </c>
      <c r="C273" s="183" t="s">
        <v>871</v>
      </c>
      <c r="D273" s="233" t="s">
        <v>3569</v>
      </c>
    </row>
    <row r="274" spans="1:4" ht="18">
      <c r="A274" s="227">
        <v>28</v>
      </c>
      <c r="B274" s="183" t="s">
        <v>872</v>
      </c>
      <c r="C274" s="183" t="s">
        <v>873</v>
      </c>
      <c r="D274" s="233" t="s">
        <v>3570</v>
      </c>
    </row>
    <row r="275" spans="1:4" ht="18">
      <c r="A275" s="227">
        <v>29</v>
      </c>
      <c r="B275" s="183" t="s">
        <v>874</v>
      </c>
      <c r="C275" s="183" t="s">
        <v>875</v>
      </c>
      <c r="D275" s="233" t="s">
        <v>3571</v>
      </c>
    </row>
    <row r="276" spans="1:4" ht="18">
      <c r="A276" s="227">
        <v>30</v>
      </c>
      <c r="B276" s="183" t="s">
        <v>876</v>
      </c>
      <c r="C276" s="183" t="s">
        <v>877</v>
      </c>
      <c r="D276" s="233" t="s">
        <v>3572</v>
      </c>
    </row>
    <row r="277" spans="1:4" ht="18">
      <c r="A277" s="227">
        <v>31</v>
      </c>
      <c r="B277" s="183" t="s">
        <v>879</v>
      </c>
      <c r="C277" s="183" t="s">
        <v>3986</v>
      </c>
      <c r="D277" s="233" t="s">
        <v>5025</v>
      </c>
    </row>
    <row r="278" spans="1:4" ht="18">
      <c r="A278" s="227">
        <v>32</v>
      </c>
      <c r="B278" s="183" t="s">
        <v>880</v>
      </c>
      <c r="C278" s="183" t="s">
        <v>881</v>
      </c>
      <c r="D278" s="233" t="s">
        <v>5210</v>
      </c>
    </row>
    <row r="279" spans="1:4" ht="18">
      <c r="A279" s="227">
        <v>33</v>
      </c>
      <c r="B279" s="183" t="s">
        <v>882</v>
      </c>
      <c r="C279" s="183" t="s">
        <v>883</v>
      </c>
      <c r="D279" s="233" t="s">
        <v>3573</v>
      </c>
    </row>
    <row r="280" spans="1:4" ht="18">
      <c r="A280" s="227">
        <v>34</v>
      </c>
      <c r="B280" s="183" t="s">
        <v>884</v>
      </c>
      <c r="C280" s="183" t="s">
        <v>3987</v>
      </c>
      <c r="D280" s="233" t="s">
        <v>3574</v>
      </c>
    </row>
    <row r="281" spans="1:4" ht="18">
      <c r="A281" s="227">
        <v>35</v>
      </c>
      <c r="B281" s="183" t="s">
        <v>884</v>
      </c>
      <c r="C281" s="183" t="s">
        <v>3987</v>
      </c>
      <c r="D281" s="233" t="s">
        <v>3574</v>
      </c>
    </row>
    <row r="282" spans="1:4" ht="18">
      <c r="A282" s="227">
        <v>36</v>
      </c>
      <c r="B282" s="183" t="s">
        <v>886</v>
      </c>
      <c r="C282" s="183" t="s">
        <v>887</v>
      </c>
      <c r="D282" s="233" t="s">
        <v>3883</v>
      </c>
    </row>
    <row r="283" spans="1:4" ht="18">
      <c r="A283" s="227">
        <v>37</v>
      </c>
      <c r="B283" s="183" t="s">
        <v>888</v>
      </c>
      <c r="C283" s="183" t="s">
        <v>889</v>
      </c>
      <c r="D283" s="233" t="s">
        <v>3575</v>
      </c>
    </row>
    <row r="284" spans="1:4" ht="18">
      <c r="A284" s="227">
        <v>38</v>
      </c>
      <c r="B284" s="183" t="s">
        <v>890</v>
      </c>
      <c r="C284" s="183" t="s">
        <v>891</v>
      </c>
      <c r="D284" s="233" t="s">
        <v>3576</v>
      </c>
    </row>
    <row r="285" spans="1:4" ht="18">
      <c r="A285" s="227">
        <v>39</v>
      </c>
      <c r="B285" s="183" t="s">
        <v>890</v>
      </c>
      <c r="C285" s="183" t="s">
        <v>891</v>
      </c>
      <c r="D285" s="233" t="s">
        <v>3577</v>
      </c>
    </row>
    <row r="286" spans="1:4" ht="18">
      <c r="A286" s="227">
        <v>40</v>
      </c>
      <c r="B286" s="183" t="s">
        <v>895</v>
      </c>
      <c r="C286" s="183" t="s">
        <v>220</v>
      </c>
      <c r="D286" s="233" t="s">
        <v>3578</v>
      </c>
    </row>
    <row r="287" spans="1:4" ht="18">
      <c r="A287" s="227">
        <v>41</v>
      </c>
      <c r="B287" s="183" t="s">
        <v>896</v>
      </c>
      <c r="C287" s="183" t="s">
        <v>220</v>
      </c>
      <c r="D287" s="233" t="s">
        <v>3579</v>
      </c>
    </row>
    <row r="288" spans="1:4" ht="18">
      <c r="A288" s="227">
        <v>42</v>
      </c>
      <c r="B288" s="183" t="s">
        <v>897</v>
      </c>
      <c r="C288" s="183" t="s">
        <v>220</v>
      </c>
      <c r="D288" s="233" t="s">
        <v>3580</v>
      </c>
    </row>
    <row r="289" spans="1:4" ht="18">
      <c r="A289" s="227">
        <v>43</v>
      </c>
      <c r="B289" s="183" t="s">
        <v>898</v>
      </c>
      <c r="C289" s="183" t="s">
        <v>891</v>
      </c>
      <c r="D289" s="226" t="s">
        <v>5019</v>
      </c>
    </row>
    <row r="290" spans="1:4" ht="18">
      <c r="A290" s="227">
        <v>44</v>
      </c>
      <c r="B290" s="183" t="s">
        <v>899</v>
      </c>
      <c r="C290" s="183" t="s">
        <v>892</v>
      </c>
      <c r="D290" s="233" t="s">
        <v>3582</v>
      </c>
    </row>
    <row r="291" spans="1:4" ht="18">
      <c r="A291" s="227">
        <v>45</v>
      </c>
      <c r="B291" s="183" t="s">
        <v>900</v>
      </c>
      <c r="C291" s="183" t="s">
        <v>901</v>
      </c>
      <c r="D291" s="233" t="s">
        <v>3583</v>
      </c>
    </row>
    <row r="292" spans="1:4" ht="18">
      <c r="A292" s="227">
        <v>46</v>
      </c>
      <c r="B292" s="183" t="s">
        <v>904</v>
      </c>
      <c r="C292" s="183" t="s">
        <v>731</v>
      </c>
      <c r="D292" s="233" t="s">
        <v>3584</v>
      </c>
    </row>
    <row r="293" spans="1:4" ht="27">
      <c r="A293" s="227">
        <v>47</v>
      </c>
      <c r="B293" s="183" t="s">
        <v>905</v>
      </c>
      <c r="C293" s="183" t="s">
        <v>902</v>
      </c>
      <c r="D293" s="233" t="s">
        <v>3585</v>
      </c>
    </row>
    <row r="294" spans="1:4" ht="27">
      <c r="A294" s="227">
        <v>48</v>
      </c>
      <c r="B294" s="183" t="s">
        <v>905</v>
      </c>
      <c r="C294" s="183" t="s">
        <v>902</v>
      </c>
      <c r="D294" s="233" t="s">
        <v>3585</v>
      </c>
    </row>
    <row r="295" spans="1:4" ht="16.5" customHeight="1">
      <c r="A295" s="227">
        <v>49</v>
      </c>
      <c r="B295" s="183" t="s">
        <v>5211</v>
      </c>
      <c r="C295" s="183" t="s">
        <v>220</v>
      </c>
      <c r="D295" s="233" t="s">
        <v>3586</v>
      </c>
    </row>
    <row r="296" spans="1:4" ht="9">
      <c r="A296" s="227">
        <v>50</v>
      </c>
      <c r="B296" s="183" t="s">
        <v>5211</v>
      </c>
      <c r="C296" s="47" t="s">
        <v>220</v>
      </c>
      <c r="D296" s="233" t="s">
        <v>3586</v>
      </c>
    </row>
    <row r="297" spans="1:4" ht="9">
      <c r="A297" s="227">
        <v>51</v>
      </c>
      <c r="B297" s="183" t="s">
        <v>5212</v>
      </c>
      <c r="C297" s="47" t="s">
        <v>220</v>
      </c>
      <c r="D297" s="233" t="s">
        <v>3586</v>
      </c>
    </row>
    <row r="298" spans="1:4" ht="27">
      <c r="A298" s="227">
        <v>52</v>
      </c>
      <c r="B298" s="183" t="s">
        <v>3988</v>
      </c>
      <c r="C298" s="183" t="s">
        <v>100</v>
      </c>
      <c r="D298" s="226" t="s">
        <v>3587</v>
      </c>
    </row>
    <row r="299" spans="1:4" ht="27">
      <c r="A299" s="227">
        <v>53</v>
      </c>
      <c r="B299" s="183" t="s">
        <v>3989</v>
      </c>
      <c r="C299" s="183" t="s">
        <v>100</v>
      </c>
      <c r="D299" s="226" t="s">
        <v>3588</v>
      </c>
    </row>
    <row r="300" spans="1:4" ht="27">
      <c r="A300" s="227">
        <v>54</v>
      </c>
      <c r="B300" s="183" t="s">
        <v>3990</v>
      </c>
      <c r="C300" s="183" t="s">
        <v>755</v>
      </c>
      <c r="D300" s="226" t="s">
        <v>3589</v>
      </c>
    </row>
    <row r="301" spans="1:4" ht="27">
      <c r="A301" s="227">
        <v>55</v>
      </c>
      <c r="B301" s="183" t="s">
        <v>3990</v>
      </c>
      <c r="C301" s="183" t="s">
        <v>2162</v>
      </c>
      <c r="D301" s="226" t="s">
        <v>3590</v>
      </c>
    </row>
    <row r="302" spans="1:4" ht="27">
      <c r="A302" s="227">
        <v>56</v>
      </c>
      <c r="B302" s="183" t="s">
        <v>3991</v>
      </c>
      <c r="C302" s="183" t="s">
        <v>985</v>
      </c>
      <c r="D302" s="226" t="s">
        <v>3591</v>
      </c>
    </row>
    <row r="303" spans="1:4" ht="18">
      <c r="A303" s="227">
        <v>57</v>
      </c>
      <c r="B303" s="183" t="s">
        <v>3992</v>
      </c>
      <c r="C303" s="183" t="s">
        <v>196</v>
      </c>
      <c r="D303" s="226" t="s">
        <v>2866</v>
      </c>
    </row>
    <row r="304" spans="1:4" ht="18">
      <c r="A304" s="227">
        <v>58</v>
      </c>
      <c r="B304" s="183" t="s">
        <v>3992</v>
      </c>
      <c r="C304" s="183" t="s">
        <v>196</v>
      </c>
      <c r="D304" s="226" t="s">
        <v>4070</v>
      </c>
    </row>
    <row r="305" spans="1:4" ht="18">
      <c r="A305" s="227">
        <v>59</v>
      </c>
      <c r="B305" s="183" t="s">
        <v>3992</v>
      </c>
      <c r="C305" s="183" t="s">
        <v>196</v>
      </c>
      <c r="D305" s="226" t="s">
        <v>3391</v>
      </c>
    </row>
    <row r="306" spans="1:4" ht="18">
      <c r="A306" s="227">
        <v>60</v>
      </c>
      <c r="B306" s="183" t="s">
        <v>3993</v>
      </c>
      <c r="C306" s="183" t="s">
        <v>985</v>
      </c>
      <c r="D306" s="226" t="s">
        <v>3592</v>
      </c>
    </row>
    <row r="307" spans="1:4" ht="18">
      <c r="A307" s="227">
        <v>61</v>
      </c>
      <c r="B307" s="183" t="s">
        <v>3994</v>
      </c>
      <c r="C307" s="183" t="s">
        <v>2163</v>
      </c>
      <c r="D307" s="226" t="s">
        <v>3593</v>
      </c>
    </row>
    <row r="308" spans="1:4" ht="18">
      <c r="A308" s="227">
        <v>62</v>
      </c>
      <c r="B308" s="183" t="s">
        <v>3996</v>
      </c>
      <c r="C308" s="183" t="s">
        <v>2164</v>
      </c>
      <c r="D308" s="226" t="s">
        <v>3594</v>
      </c>
    </row>
    <row r="309" spans="1:4" ht="18">
      <c r="A309" s="227">
        <v>63</v>
      </c>
      <c r="B309" s="183" t="s">
        <v>3995</v>
      </c>
      <c r="C309" s="183" t="s">
        <v>195</v>
      </c>
      <c r="D309" s="226" t="s">
        <v>3595</v>
      </c>
    </row>
    <row r="310" spans="1:4" ht="18">
      <c r="A310" s="227">
        <v>64</v>
      </c>
      <c r="B310" s="183" t="s">
        <v>3997</v>
      </c>
      <c r="C310" s="183" t="s">
        <v>5011</v>
      </c>
      <c r="D310" s="233" t="s">
        <v>3596</v>
      </c>
    </row>
    <row r="311" spans="1:4" ht="18">
      <c r="A311" s="227">
        <v>65</v>
      </c>
      <c r="B311" s="183" t="s">
        <v>3998</v>
      </c>
      <c r="C311" s="183" t="s">
        <v>2165</v>
      </c>
      <c r="D311" s="233" t="s">
        <v>3597</v>
      </c>
    </row>
    <row r="312" spans="1:4" ht="18">
      <c r="A312" s="227">
        <v>66</v>
      </c>
      <c r="B312" s="183" t="s">
        <v>3999</v>
      </c>
      <c r="C312" s="183" t="s">
        <v>662</v>
      </c>
      <c r="D312" s="233" t="s">
        <v>3598</v>
      </c>
    </row>
    <row r="313" spans="1:4" ht="18">
      <c r="A313" s="227">
        <v>67</v>
      </c>
      <c r="B313" s="183" t="s">
        <v>4000</v>
      </c>
      <c r="C313" s="183" t="s">
        <v>2166</v>
      </c>
      <c r="D313" s="233" t="s">
        <v>3599</v>
      </c>
    </row>
    <row r="314" spans="1:4" ht="18">
      <c r="A314" s="227">
        <v>68</v>
      </c>
      <c r="B314" s="183" t="s">
        <v>4000</v>
      </c>
      <c r="C314" s="183" t="s">
        <v>2166</v>
      </c>
      <c r="D314" s="233" t="s">
        <v>3599</v>
      </c>
    </row>
    <row r="315" spans="1:4" ht="18">
      <c r="A315" s="227">
        <v>69</v>
      </c>
      <c r="B315" s="183" t="s">
        <v>4002</v>
      </c>
      <c r="C315" s="183" t="s">
        <v>2167</v>
      </c>
      <c r="D315" s="233" t="s">
        <v>4001</v>
      </c>
    </row>
    <row r="316" spans="1:4" ht="18">
      <c r="A316" s="227">
        <v>70</v>
      </c>
      <c r="B316" s="183" t="s">
        <v>4002</v>
      </c>
      <c r="C316" s="183" t="s">
        <v>2168</v>
      </c>
      <c r="D316" s="233" t="s">
        <v>3600</v>
      </c>
    </row>
    <row r="317" spans="1:4" ht="27">
      <c r="A317" s="227">
        <v>71</v>
      </c>
      <c r="B317" s="183" t="s">
        <v>5213</v>
      </c>
      <c r="C317" s="183" t="s">
        <v>2169</v>
      </c>
      <c r="D317" s="233" t="s">
        <v>5214</v>
      </c>
    </row>
    <row r="318" spans="1:4" ht="18">
      <c r="A318" s="227">
        <v>72</v>
      </c>
      <c r="B318" s="183" t="s">
        <v>5215</v>
      </c>
      <c r="C318" s="183" t="s">
        <v>2170</v>
      </c>
      <c r="D318" s="233" t="s">
        <v>3601</v>
      </c>
    </row>
    <row r="319" spans="1:4" ht="18">
      <c r="A319" s="227">
        <v>73</v>
      </c>
      <c r="B319" s="183" t="s">
        <v>4003</v>
      </c>
      <c r="C319" s="183" t="s">
        <v>214</v>
      </c>
      <c r="D319" s="233" t="s">
        <v>3602</v>
      </c>
    </row>
    <row r="320" spans="1:4" ht="18">
      <c r="A320" s="227">
        <v>74</v>
      </c>
      <c r="B320" s="183" t="s">
        <v>4003</v>
      </c>
      <c r="C320" s="183" t="s">
        <v>214</v>
      </c>
      <c r="D320" s="233" t="s">
        <v>3603</v>
      </c>
    </row>
    <row r="321" spans="1:4" ht="18">
      <c r="A321" s="227">
        <v>75</v>
      </c>
      <c r="B321" s="183" t="s">
        <v>4004</v>
      </c>
      <c r="C321" s="183" t="s">
        <v>100</v>
      </c>
      <c r="D321" s="233" t="s">
        <v>3604</v>
      </c>
    </row>
    <row r="322" spans="1:4" ht="18">
      <c r="A322" s="227">
        <v>76</v>
      </c>
      <c r="B322" s="183" t="s">
        <v>5216</v>
      </c>
      <c r="C322" s="183" t="s">
        <v>2869</v>
      </c>
      <c r="D322" s="233" t="s">
        <v>3605</v>
      </c>
    </row>
    <row r="323" spans="1:4" ht="18">
      <c r="A323" s="227">
        <v>77</v>
      </c>
      <c r="B323" s="183" t="s">
        <v>5216</v>
      </c>
      <c r="C323" s="183" t="s">
        <v>2869</v>
      </c>
      <c r="D323" s="233" t="s">
        <v>3605</v>
      </c>
    </row>
    <row r="324" spans="1:4" ht="27">
      <c r="A324" s="227">
        <v>78</v>
      </c>
      <c r="B324" s="183" t="s">
        <v>4005</v>
      </c>
      <c r="C324" s="183" t="s">
        <v>2171</v>
      </c>
      <c r="D324" s="233" t="s">
        <v>3606</v>
      </c>
    </row>
    <row r="325" spans="1:4" ht="18">
      <c r="A325" s="227">
        <v>79</v>
      </c>
      <c r="B325" s="183" t="s">
        <v>4007</v>
      </c>
      <c r="C325" s="183" t="s">
        <v>2172</v>
      </c>
      <c r="D325" s="233" t="s">
        <v>4006</v>
      </c>
    </row>
    <row r="326" spans="1:4" ht="18">
      <c r="A326" s="227">
        <v>80</v>
      </c>
      <c r="B326" s="183" t="s">
        <v>4008</v>
      </c>
      <c r="C326" s="183" t="s">
        <v>2173</v>
      </c>
      <c r="D326" s="233" t="s">
        <v>3607</v>
      </c>
    </row>
    <row r="327" spans="1:4" ht="18">
      <c r="A327" s="227">
        <v>81</v>
      </c>
      <c r="B327" s="183" t="s">
        <v>4008</v>
      </c>
      <c r="C327" s="183" t="s">
        <v>2174</v>
      </c>
      <c r="D327" s="233" t="s">
        <v>3608</v>
      </c>
    </row>
    <row r="328" spans="1:4" ht="27">
      <c r="A328" s="227">
        <v>82</v>
      </c>
      <c r="B328" s="183" t="s">
        <v>5217</v>
      </c>
      <c r="C328" s="183" t="s">
        <v>214</v>
      </c>
      <c r="D328" s="233" t="s">
        <v>3609</v>
      </c>
    </row>
    <row r="329" spans="1:4" ht="27">
      <c r="A329" s="227">
        <v>83</v>
      </c>
      <c r="B329" s="183" t="s">
        <v>5217</v>
      </c>
      <c r="C329" s="183" t="s">
        <v>214</v>
      </c>
      <c r="D329" s="233" t="s">
        <v>3609</v>
      </c>
    </row>
    <row r="330" spans="1:4" ht="27">
      <c r="A330" s="227">
        <v>84</v>
      </c>
      <c r="B330" s="183" t="s">
        <v>4009</v>
      </c>
      <c r="C330" s="183" t="s">
        <v>2175</v>
      </c>
      <c r="D330" s="233" t="s">
        <v>2867</v>
      </c>
    </row>
    <row r="331" spans="1:4" ht="15.75" customHeight="1">
      <c r="A331" s="227">
        <v>85</v>
      </c>
      <c r="B331" s="183" t="s">
        <v>4010</v>
      </c>
      <c r="C331" s="183" t="s">
        <v>2175</v>
      </c>
      <c r="D331" s="233" t="s">
        <v>2867</v>
      </c>
    </row>
    <row r="332" spans="1:4" ht="27">
      <c r="A332" s="227">
        <v>86</v>
      </c>
      <c r="B332" s="183" t="s">
        <v>5218</v>
      </c>
      <c r="C332" s="183" t="s">
        <v>2176</v>
      </c>
      <c r="D332" s="233" t="s">
        <v>5279</v>
      </c>
    </row>
    <row r="333" spans="1:4" ht="18">
      <c r="A333" s="227">
        <v>87</v>
      </c>
      <c r="B333" s="183" t="s">
        <v>5219</v>
      </c>
      <c r="C333" s="183" t="s">
        <v>214</v>
      </c>
      <c r="D333" s="233" t="s">
        <v>3610</v>
      </c>
    </row>
    <row r="334" spans="1:4" ht="18">
      <c r="A334" s="227">
        <v>88</v>
      </c>
      <c r="B334" s="183" t="s">
        <v>4011</v>
      </c>
      <c r="C334" s="183" t="s">
        <v>207</v>
      </c>
      <c r="D334" s="233" t="s">
        <v>3611</v>
      </c>
    </row>
    <row r="335" spans="1:4" ht="18">
      <c r="A335" s="227">
        <v>89</v>
      </c>
      <c r="B335" s="183" t="s">
        <v>5220</v>
      </c>
      <c r="C335" s="183" t="s">
        <v>220</v>
      </c>
      <c r="D335" s="233" t="s">
        <v>3612</v>
      </c>
    </row>
    <row r="336" spans="1:4" ht="18">
      <c r="A336" s="227">
        <v>90</v>
      </c>
      <c r="B336" s="183" t="s">
        <v>5220</v>
      </c>
      <c r="C336" s="183" t="s">
        <v>220</v>
      </c>
      <c r="D336" s="233" t="s">
        <v>3612</v>
      </c>
    </row>
    <row r="337" spans="1:4" ht="18">
      <c r="A337" s="227">
        <v>91</v>
      </c>
      <c r="B337" s="183" t="s">
        <v>4013</v>
      </c>
      <c r="C337" s="183" t="s">
        <v>4071</v>
      </c>
      <c r="D337" s="233" t="s">
        <v>4012</v>
      </c>
    </row>
    <row r="338" spans="1:4" ht="18">
      <c r="A338" s="227">
        <v>92</v>
      </c>
      <c r="B338" s="183" t="s">
        <v>5221</v>
      </c>
      <c r="C338" s="183" t="s">
        <v>4014</v>
      </c>
      <c r="D338" s="226" t="s">
        <v>3581</v>
      </c>
    </row>
    <row r="339" spans="1:4" ht="27">
      <c r="A339" s="227">
        <v>93</v>
      </c>
      <c r="B339" s="183" t="s">
        <v>4015</v>
      </c>
      <c r="C339" s="183" t="s">
        <v>2179</v>
      </c>
      <c r="D339" s="233" t="s">
        <v>3613</v>
      </c>
    </row>
    <row r="340" spans="1:4" ht="18">
      <c r="A340" s="227">
        <v>94</v>
      </c>
      <c r="B340" s="183" t="s">
        <v>4016</v>
      </c>
      <c r="C340" s="183" t="s">
        <v>2180</v>
      </c>
      <c r="D340" s="233" t="s">
        <v>3614</v>
      </c>
    </row>
    <row r="341" spans="1:4" ht="18">
      <c r="A341" s="227">
        <v>95</v>
      </c>
      <c r="B341" s="183" t="s">
        <v>4017</v>
      </c>
      <c r="C341" s="183" t="s">
        <v>203</v>
      </c>
      <c r="D341" s="233" t="s">
        <v>3615</v>
      </c>
    </row>
    <row r="342" spans="1:4" ht="18">
      <c r="A342" s="227">
        <v>96</v>
      </c>
      <c r="B342" s="183" t="s">
        <v>4018</v>
      </c>
      <c r="C342" s="183" t="s">
        <v>2181</v>
      </c>
      <c r="D342" s="233" t="s">
        <v>3616</v>
      </c>
    </row>
    <row r="343" spans="1:4" ht="27">
      <c r="A343" s="227">
        <v>97</v>
      </c>
      <c r="B343" s="183" t="s">
        <v>4019</v>
      </c>
      <c r="C343" s="183" t="s">
        <v>202</v>
      </c>
      <c r="D343" s="233" t="s">
        <v>3617</v>
      </c>
    </row>
    <row r="344" spans="1:4" ht="27">
      <c r="A344" s="227">
        <v>98</v>
      </c>
      <c r="B344" s="183" t="s">
        <v>4020</v>
      </c>
      <c r="C344" s="183" t="s">
        <v>2182</v>
      </c>
      <c r="D344" s="233" t="s">
        <v>3618</v>
      </c>
    </row>
    <row r="345" spans="1:4" ht="18">
      <c r="A345" s="227">
        <v>99</v>
      </c>
      <c r="B345" s="183" t="s">
        <v>4021</v>
      </c>
      <c r="C345" s="183" t="s">
        <v>205</v>
      </c>
      <c r="D345" s="233" t="s">
        <v>3619</v>
      </c>
    </row>
    <row r="346" spans="1:4" ht="18">
      <c r="A346" s="227">
        <v>100</v>
      </c>
      <c r="B346" s="183" t="s">
        <v>4022</v>
      </c>
      <c r="C346" s="183" t="s">
        <v>2183</v>
      </c>
      <c r="D346" s="233" t="s">
        <v>3620</v>
      </c>
    </row>
    <row r="347" spans="1:4" ht="18">
      <c r="A347" s="227">
        <v>101</v>
      </c>
      <c r="B347" s="183" t="s">
        <v>4023</v>
      </c>
      <c r="C347" s="183" t="s">
        <v>2184</v>
      </c>
      <c r="D347" s="233" t="s">
        <v>3621</v>
      </c>
    </row>
    <row r="348" spans="1:4" ht="18">
      <c r="A348" s="227">
        <v>102</v>
      </c>
      <c r="B348" s="183" t="s">
        <v>4024</v>
      </c>
      <c r="C348" s="183" t="s">
        <v>761</v>
      </c>
      <c r="D348" s="233" t="s">
        <v>3622</v>
      </c>
    </row>
    <row r="349" spans="1:4" ht="18">
      <c r="A349" s="227">
        <v>103</v>
      </c>
      <c r="B349" s="183" t="s">
        <v>4025</v>
      </c>
      <c r="C349" s="183" t="s">
        <v>2185</v>
      </c>
      <c r="D349" s="233" t="s">
        <v>3623</v>
      </c>
    </row>
    <row r="350" spans="1:4" ht="18">
      <c r="A350" s="227">
        <v>104</v>
      </c>
      <c r="B350" s="183" t="s">
        <v>4026</v>
      </c>
      <c r="C350" s="183" t="s">
        <v>2186</v>
      </c>
      <c r="D350" s="233" t="s">
        <v>3624</v>
      </c>
    </row>
    <row r="351" spans="1:4" ht="18">
      <c r="A351" s="227">
        <v>105</v>
      </c>
      <c r="B351" s="183" t="s">
        <v>4027</v>
      </c>
      <c r="C351" s="183" t="s">
        <v>2187</v>
      </c>
      <c r="D351" s="233" t="s">
        <v>3625</v>
      </c>
    </row>
    <row r="352" spans="1:4" ht="18">
      <c r="A352" s="227">
        <v>106</v>
      </c>
      <c r="B352" s="183" t="s">
        <v>4028</v>
      </c>
      <c r="C352" s="183" t="s">
        <v>2188</v>
      </c>
      <c r="D352" s="233" t="s">
        <v>3626</v>
      </c>
    </row>
    <row r="353" spans="1:4" ht="18">
      <c r="A353" s="227">
        <v>107</v>
      </c>
      <c r="B353" s="183" t="s">
        <v>4030</v>
      </c>
      <c r="C353" s="183" t="s">
        <v>4029</v>
      </c>
      <c r="D353" s="233" t="s">
        <v>3627</v>
      </c>
    </row>
    <row r="354" spans="1:4" ht="18">
      <c r="A354" s="227">
        <v>108</v>
      </c>
      <c r="B354" s="183" t="s">
        <v>5222</v>
      </c>
      <c r="C354" s="183" t="s">
        <v>2190</v>
      </c>
      <c r="D354" s="233" t="s">
        <v>3628</v>
      </c>
    </row>
    <row r="355" spans="1:4" ht="9">
      <c r="A355" s="227">
        <v>109</v>
      </c>
      <c r="B355" s="183" t="s">
        <v>5223</v>
      </c>
      <c r="C355" s="183" t="s">
        <v>2191</v>
      </c>
      <c r="D355" s="233" t="s">
        <v>5224</v>
      </c>
    </row>
    <row r="356" spans="1:4" ht="9">
      <c r="A356" s="227">
        <v>110</v>
      </c>
      <c r="B356" s="183" t="s">
        <v>4031</v>
      </c>
      <c r="C356" s="183" t="s">
        <v>2192</v>
      </c>
      <c r="D356" s="233" t="s">
        <v>3629</v>
      </c>
    </row>
    <row r="357" spans="1:4" ht="9">
      <c r="A357" s="227">
        <v>111</v>
      </c>
      <c r="B357" s="183" t="s">
        <v>4031</v>
      </c>
      <c r="C357" s="183" t="s">
        <v>2192</v>
      </c>
      <c r="D357" s="233" t="s">
        <v>3629</v>
      </c>
    </row>
    <row r="358" spans="1:4" ht="18">
      <c r="A358" s="227">
        <v>112</v>
      </c>
      <c r="B358" s="183" t="s">
        <v>4032</v>
      </c>
      <c r="C358" s="183" t="s">
        <v>2193</v>
      </c>
      <c r="D358" s="233" t="s">
        <v>3630</v>
      </c>
    </row>
    <row r="359" spans="1:4" ht="9">
      <c r="A359" s="227">
        <v>113</v>
      </c>
      <c r="B359" s="183" t="s">
        <v>4033</v>
      </c>
      <c r="C359" s="183" t="s">
        <v>2194</v>
      </c>
      <c r="D359" s="233" t="s">
        <v>4072</v>
      </c>
    </row>
    <row r="360" spans="1:4" ht="18">
      <c r="A360" s="227">
        <v>114</v>
      </c>
      <c r="B360" s="183" t="s">
        <v>4034</v>
      </c>
      <c r="C360" s="183" t="s">
        <v>2194</v>
      </c>
      <c r="D360" s="233" t="s">
        <v>3631</v>
      </c>
    </row>
    <row r="361" spans="1:4" ht="18">
      <c r="A361" s="227">
        <v>115</v>
      </c>
      <c r="B361" s="183" t="s">
        <v>4035</v>
      </c>
      <c r="C361" s="183" t="s">
        <v>2195</v>
      </c>
      <c r="D361" s="233" t="s">
        <v>3632</v>
      </c>
    </row>
    <row r="362" spans="1:4" ht="9">
      <c r="A362" s="227">
        <v>116</v>
      </c>
      <c r="B362" s="183" t="s">
        <v>4036</v>
      </c>
      <c r="C362" s="183" t="s">
        <v>2194</v>
      </c>
      <c r="D362" s="233" t="s">
        <v>3633</v>
      </c>
    </row>
    <row r="363" spans="1:4" ht="9">
      <c r="A363" s="227">
        <v>117</v>
      </c>
      <c r="B363" s="183" t="s">
        <v>4037</v>
      </c>
      <c r="C363" s="183" t="s">
        <v>2196</v>
      </c>
      <c r="D363" s="233" t="s">
        <v>3634</v>
      </c>
    </row>
    <row r="364" spans="1:4" ht="18">
      <c r="A364" s="227">
        <v>118</v>
      </c>
      <c r="B364" s="183" t="s">
        <v>4038</v>
      </c>
      <c r="C364" s="183" t="s">
        <v>2197</v>
      </c>
      <c r="D364" s="233" t="s">
        <v>3635</v>
      </c>
    </row>
    <row r="365" spans="1:4" ht="9">
      <c r="A365" s="227">
        <v>119</v>
      </c>
      <c r="B365" s="183" t="s">
        <v>4039</v>
      </c>
      <c r="C365" s="183" t="s">
        <v>214</v>
      </c>
      <c r="D365" s="233" t="s">
        <v>3636</v>
      </c>
    </row>
    <row r="366" spans="1:4" ht="18">
      <c r="A366" s="227">
        <v>120</v>
      </c>
      <c r="B366" s="183" t="s">
        <v>4040</v>
      </c>
      <c r="C366" s="183" t="s">
        <v>2198</v>
      </c>
      <c r="D366" s="233" t="s">
        <v>5280</v>
      </c>
    </row>
    <row r="367" spans="1:4" ht="9">
      <c r="A367" s="227">
        <v>121</v>
      </c>
      <c r="B367" s="183" t="s">
        <v>4041</v>
      </c>
      <c r="C367" s="183" t="s">
        <v>215</v>
      </c>
      <c r="D367" s="233" t="s">
        <v>3637</v>
      </c>
    </row>
    <row r="368" spans="1:4" ht="9">
      <c r="A368" s="227">
        <v>122</v>
      </c>
      <c r="B368" s="183" t="s">
        <v>4041</v>
      </c>
      <c r="C368" s="183" t="s">
        <v>215</v>
      </c>
      <c r="D368" s="233" t="s">
        <v>3638</v>
      </c>
    </row>
    <row r="369" spans="1:4" ht="9">
      <c r="A369" s="227">
        <v>123</v>
      </c>
      <c r="B369" s="183" t="s">
        <v>4041</v>
      </c>
      <c r="C369" s="183" t="s">
        <v>2199</v>
      </c>
      <c r="D369" s="233" t="s">
        <v>2870</v>
      </c>
    </row>
    <row r="370" spans="1:4" ht="9">
      <c r="A370" s="227">
        <v>124</v>
      </c>
      <c r="B370" s="183" t="s">
        <v>4041</v>
      </c>
      <c r="C370" s="183" t="s">
        <v>2200</v>
      </c>
      <c r="D370" s="233" t="s">
        <v>3639</v>
      </c>
    </row>
    <row r="371" spans="1:4" ht="9">
      <c r="A371" s="227">
        <v>125</v>
      </c>
      <c r="B371" s="183" t="s">
        <v>4042</v>
      </c>
      <c r="C371" s="183" t="s">
        <v>2201</v>
      </c>
      <c r="D371" s="233" t="s">
        <v>3640</v>
      </c>
    </row>
    <row r="372" spans="1:4" ht="9">
      <c r="A372" s="227">
        <v>126</v>
      </c>
      <c r="B372" s="183" t="s">
        <v>4043</v>
      </c>
      <c r="C372" s="183" t="s">
        <v>2202</v>
      </c>
      <c r="D372" s="233" t="s">
        <v>3641</v>
      </c>
    </row>
    <row r="373" spans="1:4" ht="18">
      <c r="A373" s="227">
        <v>127</v>
      </c>
      <c r="B373" s="183" t="s">
        <v>4044</v>
      </c>
      <c r="C373" s="183" t="s">
        <v>2203</v>
      </c>
      <c r="D373" s="233" t="s">
        <v>3642</v>
      </c>
    </row>
    <row r="374" spans="1:4" ht="18">
      <c r="A374" s="227">
        <v>128</v>
      </c>
      <c r="B374" s="183" t="s">
        <v>4045</v>
      </c>
      <c r="C374" s="183" t="s">
        <v>2204</v>
      </c>
      <c r="D374" s="233" t="s">
        <v>2865</v>
      </c>
    </row>
    <row r="375" spans="1:4" ht="18">
      <c r="A375" s="227">
        <v>129</v>
      </c>
      <c r="B375" s="183" t="s">
        <v>4046</v>
      </c>
      <c r="C375" s="183" t="s">
        <v>2205</v>
      </c>
      <c r="D375" s="233" t="s">
        <v>3643</v>
      </c>
    </row>
    <row r="376" spans="1:4" ht="18">
      <c r="A376" s="227">
        <v>130</v>
      </c>
      <c r="B376" s="183" t="s">
        <v>4047</v>
      </c>
      <c r="C376" s="183" t="s">
        <v>2206</v>
      </c>
      <c r="D376" s="233" t="s">
        <v>3644</v>
      </c>
    </row>
    <row r="377" spans="1:4" ht="18">
      <c r="A377" s="227">
        <v>131</v>
      </c>
      <c r="B377" s="183" t="s">
        <v>4049</v>
      </c>
      <c r="C377" s="183" t="s">
        <v>4048</v>
      </c>
      <c r="D377" s="233" t="s">
        <v>3645</v>
      </c>
    </row>
    <row r="378" spans="1:4" ht="18">
      <c r="A378" s="227">
        <v>132</v>
      </c>
      <c r="B378" s="183" t="s">
        <v>4050</v>
      </c>
      <c r="C378" s="183" t="s">
        <v>2208</v>
      </c>
      <c r="D378" s="233" t="s">
        <v>3646</v>
      </c>
    </row>
    <row r="379" spans="1:4" ht="9">
      <c r="A379" s="227">
        <v>133</v>
      </c>
      <c r="B379" s="183" t="s">
        <v>4051</v>
      </c>
      <c r="C379" s="183" t="s">
        <v>2209</v>
      </c>
      <c r="D379" s="233" t="s">
        <v>3647</v>
      </c>
    </row>
    <row r="380" spans="1:4" ht="9">
      <c r="A380" s="227">
        <v>134</v>
      </c>
      <c r="B380" s="183" t="s">
        <v>4051</v>
      </c>
      <c r="C380" s="183" t="s">
        <v>2209</v>
      </c>
      <c r="D380" s="233" t="s">
        <v>5281</v>
      </c>
    </row>
    <row r="381" spans="1:4" ht="18">
      <c r="A381" s="227">
        <v>135</v>
      </c>
      <c r="B381" s="183" t="s">
        <v>4052</v>
      </c>
      <c r="C381" s="183" t="s">
        <v>5012</v>
      </c>
      <c r="D381" s="226" t="s">
        <v>5282</v>
      </c>
    </row>
    <row r="382" spans="1:4" ht="18">
      <c r="A382" s="227">
        <v>136</v>
      </c>
      <c r="B382" s="183" t="s">
        <v>4053</v>
      </c>
      <c r="C382" s="183" t="s">
        <v>215</v>
      </c>
      <c r="D382" s="226" t="s">
        <v>3648</v>
      </c>
    </row>
    <row r="383" spans="1:4" ht="18">
      <c r="A383" s="227">
        <v>137</v>
      </c>
      <c r="B383" s="183" t="s">
        <v>4054</v>
      </c>
      <c r="C383" s="183" t="s">
        <v>1518</v>
      </c>
      <c r="D383" s="226" t="s">
        <v>3649</v>
      </c>
    </row>
    <row r="384" spans="1:4" ht="18">
      <c r="A384" s="227">
        <v>138</v>
      </c>
      <c r="B384" s="183" t="s">
        <v>4055</v>
      </c>
      <c r="C384" s="183" t="s">
        <v>2200</v>
      </c>
      <c r="D384" s="226" t="s">
        <v>3650</v>
      </c>
    </row>
    <row r="385" spans="1:4" ht="18">
      <c r="A385" s="227">
        <v>139</v>
      </c>
      <c r="B385" s="183" t="s">
        <v>4056</v>
      </c>
      <c r="C385" s="183" t="s">
        <v>2211</v>
      </c>
      <c r="D385" s="226" t="s">
        <v>5283</v>
      </c>
    </row>
    <row r="386" spans="1:4" ht="18">
      <c r="A386" s="227">
        <v>140</v>
      </c>
      <c r="B386" s="183" t="s">
        <v>4058</v>
      </c>
      <c r="C386" s="183" t="s">
        <v>4057</v>
      </c>
      <c r="D386" s="226" t="s">
        <v>3651</v>
      </c>
    </row>
    <row r="387" spans="1:4" ht="18">
      <c r="A387" s="227">
        <v>141</v>
      </c>
      <c r="B387" s="183" t="s">
        <v>4060</v>
      </c>
      <c r="C387" s="183" t="s">
        <v>4059</v>
      </c>
      <c r="D387" s="226" t="s">
        <v>3652</v>
      </c>
    </row>
    <row r="388" spans="1:4" ht="18">
      <c r="A388" s="227">
        <v>142</v>
      </c>
      <c r="B388" s="183" t="s">
        <v>5225</v>
      </c>
      <c r="C388" s="183" t="s">
        <v>2213</v>
      </c>
      <c r="D388" s="226" t="s">
        <v>3653</v>
      </c>
    </row>
    <row r="389" spans="1:4" ht="18">
      <c r="A389" s="227">
        <v>143</v>
      </c>
      <c r="B389" s="183" t="s">
        <v>4061</v>
      </c>
      <c r="C389" s="183" t="s">
        <v>2214</v>
      </c>
      <c r="D389" s="226" t="s">
        <v>3654</v>
      </c>
    </row>
    <row r="390" spans="1:4" ht="18">
      <c r="A390" s="227">
        <v>144</v>
      </c>
      <c r="B390" s="183" t="s">
        <v>4062</v>
      </c>
      <c r="C390" s="183" t="s">
        <v>2215</v>
      </c>
      <c r="D390" s="226" t="s">
        <v>3655</v>
      </c>
    </row>
    <row r="391" spans="1:4" ht="18">
      <c r="A391" s="227">
        <v>145</v>
      </c>
      <c r="B391" s="183" t="s">
        <v>4062</v>
      </c>
      <c r="C391" s="183" t="s">
        <v>2215</v>
      </c>
      <c r="D391" s="226" t="s">
        <v>3655</v>
      </c>
    </row>
    <row r="392" spans="1:4" ht="18">
      <c r="A392" s="227">
        <v>146</v>
      </c>
      <c r="B392" s="183" t="s">
        <v>5226</v>
      </c>
      <c r="C392" s="183" t="s">
        <v>2216</v>
      </c>
      <c r="D392" s="226" t="s">
        <v>3656</v>
      </c>
    </row>
    <row r="393" spans="1:4" ht="18">
      <c r="A393" s="227">
        <v>147</v>
      </c>
      <c r="B393" s="183" t="s">
        <v>5227</v>
      </c>
      <c r="C393" s="183" t="s">
        <v>2217</v>
      </c>
      <c r="D393" s="226" t="s">
        <v>3657</v>
      </c>
    </row>
    <row r="394" spans="1:4" ht="9">
      <c r="A394" s="227">
        <v>148</v>
      </c>
      <c r="B394" s="183" t="s">
        <v>5228</v>
      </c>
      <c r="C394" s="183" t="s">
        <v>2218</v>
      </c>
      <c r="D394" s="233" t="s">
        <v>3658</v>
      </c>
    </row>
    <row r="395" spans="1:4" ht="18">
      <c r="A395" s="227">
        <v>149</v>
      </c>
      <c r="B395" s="183" t="s">
        <v>4063</v>
      </c>
      <c r="C395" s="183" t="s">
        <v>2219</v>
      </c>
      <c r="D395" s="233" t="s">
        <v>3659</v>
      </c>
    </row>
    <row r="396" spans="1:4" ht="18">
      <c r="A396" s="227">
        <v>150</v>
      </c>
      <c r="B396" s="183" t="s">
        <v>4064</v>
      </c>
      <c r="C396" s="183" t="s">
        <v>93</v>
      </c>
      <c r="D396" s="233" t="s">
        <v>3660</v>
      </c>
    </row>
    <row r="397" spans="1:4" ht="18">
      <c r="A397" s="227">
        <v>151</v>
      </c>
      <c r="B397" s="183" t="s">
        <v>4065</v>
      </c>
      <c r="C397" s="183" t="s">
        <v>2220</v>
      </c>
      <c r="D397" s="233" t="s">
        <v>3661</v>
      </c>
    </row>
    <row r="398" spans="1:4" ht="18">
      <c r="A398" s="227">
        <v>152</v>
      </c>
      <c r="B398" s="183" t="s">
        <v>4065</v>
      </c>
      <c r="C398" s="183" t="s">
        <v>2220</v>
      </c>
      <c r="D398" s="233" t="s">
        <v>3661</v>
      </c>
    </row>
    <row r="399" spans="1:4" ht="18">
      <c r="A399" s="227">
        <v>153</v>
      </c>
      <c r="B399" s="183" t="s">
        <v>4066</v>
      </c>
      <c r="C399" s="183" t="s">
        <v>214</v>
      </c>
      <c r="D399" s="233" t="s">
        <v>3662</v>
      </c>
    </row>
    <row r="400" spans="1:4" ht="18">
      <c r="A400" s="227">
        <v>154</v>
      </c>
      <c r="B400" s="183" t="s">
        <v>4066</v>
      </c>
      <c r="C400" s="183" t="s">
        <v>215</v>
      </c>
      <c r="D400" s="233" t="s">
        <v>3663</v>
      </c>
    </row>
    <row r="401" spans="1:4" ht="18">
      <c r="A401" s="227">
        <v>155</v>
      </c>
      <c r="B401" s="183" t="s">
        <v>4067</v>
      </c>
      <c r="C401" s="183" t="s">
        <v>2221</v>
      </c>
      <c r="D401" s="233" t="s">
        <v>3664</v>
      </c>
    </row>
    <row r="402" spans="1:4" ht="9">
      <c r="A402" s="227">
        <v>156</v>
      </c>
      <c r="B402" s="183"/>
      <c r="C402" s="183"/>
      <c r="D402" s="233"/>
    </row>
    <row r="403" spans="1:4" ht="18">
      <c r="A403" s="227">
        <v>157</v>
      </c>
      <c r="B403" s="183" t="s">
        <v>4069</v>
      </c>
      <c r="C403" s="183" t="s">
        <v>366</v>
      </c>
      <c r="D403" s="233" t="s">
        <v>4068</v>
      </c>
    </row>
    <row r="404" spans="1:4" ht="32.25" customHeight="1">
      <c r="A404" s="330" t="s">
        <v>27</v>
      </c>
      <c r="B404" s="331"/>
      <c r="C404" s="331"/>
      <c r="D404" s="332"/>
    </row>
    <row r="405" spans="1:4" ht="9">
      <c r="A405" s="227">
        <v>1</v>
      </c>
      <c r="B405" s="82" t="s">
        <v>2066</v>
      </c>
      <c r="C405" s="188" t="s">
        <v>192</v>
      </c>
      <c r="D405" s="232" t="s">
        <v>2067</v>
      </c>
    </row>
    <row r="406" spans="1:4" ht="9">
      <c r="A406" s="227">
        <v>2</v>
      </c>
      <c r="B406" s="82" t="s">
        <v>2068</v>
      </c>
      <c r="C406" s="47" t="s">
        <v>193</v>
      </c>
      <c r="D406" s="232" t="s">
        <v>2069</v>
      </c>
    </row>
    <row r="407" spans="1:4" ht="9">
      <c r="A407" s="227">
        <v>3</v>
      </c>
      <c r="B407" s="82" t="s">
        <v>2068</v>
      </c>
      <c r="C407" s="47" t="s">
        <v>2070</v>
      </c>
      <c r="D407" s="232" t="s">
        <v>2071</v>
      </c>
    </row>
    <row r="408" spans="1:4" ht="9">
      <c r="A408" s="227">
        <v>4</v>
      </c>
      <c r="B408" s="82" t="s">
        <v>2068</v>
      </c>
      <c r="C408" s="47" t="s">
        <v>2073</v>
      </c>
      <c r="D408" s="232" t="s">
        <v>2072</v>
      </c>
    </row>
    <row r="409" spans="1:4" ht="9">
      <c r="A409" s="227">
        <v>5</v>
      </c>
      <c r="B409" s="82" t="s">
        <v>2068</v>
      </c>
      <c r="C409" s="47" t="s">
        <v>194</v>
      </c>
      <c r="D409" s="233" t="s">
        <v>2074</v>
      </c>
    </row>
    <row r="410" spans="1:4" ht="9">
      <c r="A410" s="227">
        <v>6</v>
      </c>
      <c r="B410" s="82" t="s">
        <v>2077</v>
      </c>
      <c r="C410" s="47" t="s">
        <v>195</v>
      </c>
      <c r="D410" s="232" t="s">
        <v>2075</v>
      </c>
    </row>
    <row r="411" spans="1:4" ht="9">
      <c r="A411" s="227">
        <v>7</v>
      </c>
      <c r="B411" s="82" t="s">
        <v>2076</v>
      </c>
      <c r="C411" s="47" t="s">
        <v>195</v>
      </c>
      <c r="D411" s="232" t="s">
        <v>2078</v>
      </c>
    </row>
    <row r="412" spans="1:4" ht="9">
      <c r="A412" s="227">
        <v>8</v>
      </c>
      <c r="B412" s="82" t="s">
        <v>2076</v>
      </c>
      <c r="C412" s="47" t="s">
        <v>195</v>
      </c>
      <c r="D412" s="232" t="s">
        <v>2079</v>
      </c>
    </row>
    <row r="413" spans="1:4" ht="9">
      <c r="A413" s="227">
        <v>9</v>
      </c>
      <c r="B413" s="83" t="s">
        <v>2082</v>
      </c>
      <c r="C413" s="47" t="s">
        <v>196</v>
      </c>
      <c r="D413" s="233" t="s">
        <v>2080</v>
      </c>
    </row>
    <row r="414" spans="1:4" ht="9">
      <c r="A414" s="227">
        <v>10</v>
      </c>
      <c r="B414" s="83" t="s">
        <v>2081</v>
      </c>
      <c r="C414" s="47" t="s">
        <v>196</v>
      </c>
      <c r="D414" s="233" t="s">
        <v>2083</v>
      </c>
    </row>
    <row r="415" spans="1:4" ht="9">
      <c r="A415" s="227">
        <v>11</v>
      </c>
      <c r="B415" s="83" t="s">
        <v>2084</v>
      </c>
      <c r="C415" s="47" t="s">
        <v>197</v>
      </c>
      <c r="D415" s="233" t="s">
        <v>2085</v>
      </c>
    </row>
    <row r="416" spans="1:4" ht="9">
      <c r="A416" s="227">
        <v>12</v>
      </c>
      <c r="B416" s="83" t="s">
        <v>2084</v>
      </c>
      <c r="C416" s="189" t="s">
        <v>198</v>
      </c>
      <c r="D416" s="233" t="s">
        <v>2086</v>
      </c>
    </row>
    <row r="417" spans="1:4" ht="9">
      <c r="A417" s="227">
        <v>13</v>
      </c>
      <c r="B417" s="83" t="s">
        <v>2084</v>
      </c>
      <c r="C417" s="189" t="s">
        <v>198</v>
      </c>
      <c r="D417" s="233" t="s">
        <v>2086</v>
      </c>
    </row>
    <row r="418" spans="1:4" ht="9">
      <c r="A418" s="227">
        <v>14</v>
      </c>
      <c r="B418" s="183" t="s">
        <v>2087</v>
      </c>
      <c r="C418" s="47" t="s">
        <v>199</v>
      </c>
      <c r="D418" s="233" t="s">
        <v>4073</v>
      </c>
    </row>
    <row r="419" spans="1:4" ht="9">
      <c r="A419" s="227">
        <v>15</v>
      </c>
      <c r="B419" s="183" t="s">
        <v>2089</v>
      </c>
      <c r="C419" s="47" t="s">
        <v>2090</v>
      </c>
      <c r="D419" s="233" t="s">
        <v>2091</v>
      </c>
    </row>
    <row r="420" spans="1:4" ht="9">
      <c r="A420" s="227">
        <v>16</v>
      </c>
      <c r="B420" s="183" t="s">
        <v>2087</v>
      </c>
      <c r="C420" s="47" t="s">
        <v>200</v>
      </c>
      <c r="D420" s="233" t="s">
        <v>4074</v>
      </c>
    </row>
    <row r="421" spans="1:4" ht="9">
      <c r="A421" s="227">
        <v>17</v>
      </c>
      <c r="B421" s="183" t="s">
        <v>2087</v>
      </c>
      <c r="C421" s="47" t="s">
        <v>201</v>
      </c>
      <c r="D421" s="233" t="s">
        <v>2093</v>
      </c>
    </row>
    <row r="422" spans="1:4" ht="9">
      <c r="A422" s="227">
        <v>18</v>
      </c>
      <c r="B422" s="183" t="s">
        <v>2094</v>
      </c>
      <c r="C422" s="47" t="s">
        <v>202</v>
      </c>
      <c r="D422" s="233" t="s">
        <v>2095</v>
      </c>
    </row>
    <row r="423" spans="1:4" ht="18">
      <c r="A423" s="227">
        <v>19</v>
      </c>
      <c r="B423" s="183" t="s">
        <v>2096</v>
      </c>
      <c r="C423" s="47" t="s">
        <v>203</v>
      </c>
      <c r="D423" s="233" t="s">
        <v>2097</v>
      </c>
    </row>
    <row r="424" spans="1:4" ht="18">
      <c r="A424" s="227">
        <v>20</v>
      </c>
      <c r="B424" s="183" t="s">
        <v>2098</v>
      </c>
      <c r="C424" s="47" t="s">
        <v>204</v>
      </c>
      <c r="D424" s="233" t="s">
        <v>2099</v>
      </c>
    </row>
    <row r="425" spans="1:4" ht="9">
      <c r="A425" s="227">
        <v>21</v>
      </c>
      <c r="B425" s="183" t="s">
        <v>2100</v>
      </c>
      <c r="C425" s="47" t="s">
        <v>205</v>
      </c>
      <c r="D425" s="233" t="s">
        <v>2101</v>
      </c>
    </row>
    <row r="426" spans="1:4" ht="9">
      <c r="A426" s="227">
        <v>22</v>
      </c>
      <c r="B426" s="183" t="s">
        <v>2102</v>
      </c>
      <c r="C426" s="47" t="s">
        <v>206</v>
      </c>
      <c r="D426" s="233" t="s">
        <v>2103</v>
      </c>
    </row>
    <row r="427" spans="1:4" ht="9">
      <c r="A427" s="227">
        <v>23</v>
      </c>
      <c r="B427" s="183" t="s">
        <v>2102</v>
      </c>
      <c r="C427" s="47" t="s">
        <v>207</v>
      </c>
      <c r="D427" s="233" t="s">
        <v>2104</v>
      </c>
    </row>
    <row r="428" spans="1:4" ht="9">
      <c r="A428" s="227">
        <v>24</v>
      </c>
      <c r="B428" s="183" t="s">
        <v>2102</v>
      </c>
      <c r="C428" s="47" t="s">
        <v>207</v>
      </c>
      <c r="D428" s="233" t="s">
        <v>2105</v>
      </c>
    </row>
    <row r="429" spans="1:4" ht="18">
      <c r="A429" s="227">
        <v>25</v>
      </c>
      <c r="B429" s="183" t="s">
        <v>2102</v>
      </c>
      <c r="C429" s="190" t="s">
        <v>208</v>
      </c>
      <c r="D429" s="233" t="s">
        <v>2106</v>
      </c>
    </row>
    <row r="430" spans="1:4" ht="9">
      <c r="A430" s="227">
        <v>26</v>
      </c>
      <c r="B430" s="183" t="s">
        <v>2102</v>
      </c>
      <c r="C430" s="47" t="s">
        <v>209</v>
      </c>
      <c r="D430" s="233" t="s">
        <v>2107</v>
      </c>
    </row>
    <row r="431" spans="1:4" ht="9">
      <c r="A431" s="227">
        <v>27</v>
      </c>
      <c r="B431" s="183" t="s">
        <v>2108</v>
      </c>
      <c r="C431" s="47" t="s">
        <v>210</v>
      </c>
      <c r="D431" s="233" t="s">
        <v>2109</v>
      </c>
    </row>
    <row r="432" spans="1:4" ht="9">
      <c r="A432" s="227">
        <v>28</v>
      </c>
      <c r="B432" s="183" t="s">
        <v>2110</v>
      </c>
      <c r="C432" s="47" t="s">
        <v>211</v>
      </c>
      <c r="D432" s="233" t="s">
        <v>2111</v>
      </c>
    </row>
    <row r="433" spans="1:4" ht="18">
      <c r="A433" s="227">
        <v>29</v>
      </c>
      <c r="B433" s="183" t="s">
        <v>2112</v>
      </c>
      <c r="C433" s="190" t="s">
        <v>212</v>
      </c>
      <c r="D433" s="233" t="s">
        <v>2113</v>
      </c>
    </row>
    <row r="434" spans="1:4" ht="9">
      <c r="A434" s="227">
        <v>30</v>
      </c>
      <c r="B434" s="183" t="s">
        <v>2102</v>
      </c>
      <c r="C434" s="47" t="s">
        <v>213</v>
      </c>
      <c r="D434" s="233" t="s">
        <v>2114</v>
      </c>
    </row>
    <row r="435" spans="1:4" ht="9">
      <c r="A435" s="227">
        <v>31</v>
      </c>
      <c r="B435" s="183" t="s">
        <v>2115</v>
      </c>
      <c r="C435" s="47" t="s">
        <v>214</v>
      </c>
      <c r="D435" s="233" t="s">
        <v>2116</v>
      </c>
    </row>
    <row r="436" spans="1:4" ht="9">
      <c r="A436" s="227">
        <v>32</v>
      </c>
      <c r="B436" s="183" t="s">
        <v>2115</v>
      </c>
      <c r="C436" s="47" t="s">
        <v>214</v>
      </c>
      <c r="D436" s="233" t="s">
        <v>2117</v>
      </c>
    </row>
    <row r="437" spans="1:4" ht="9">
      <c r="A437" s="227">
        <v>33</v>
      </c>
      <c r="B437" s="183" t="s">
        <v>2118</v>
      </c>
      <c r="C437" s="47" t="s">
        <v>2119</v>
      </c>
      <c r="D437" s="233" t="s">
        <v>2120</v>
      </c>
    </row>
    <row r="438" spans="1:4" ht="9">
      <c r="A438" s="227">
        <v>34</v>
      </c>
      <c r="B438" s="183" t="s">
        <v>2115</v>
      </c>
      <c r="C438" s="47" t="s">
        <v>214</v>
      </c>
      <c r="D438" s="233" t="s">
        <v>2121</v>
      </c>
    </row>
    <row r="439" spans="1:4" ht="9">
      <c r="A439" s="227">
        <v>35</v>
      </c>
      <c r="B439" s="183" t="s">
        <v>2115</v>
      </c>
      <c r="C439" s="47" t="s">
        <v>215</v>
      </c>
      <c r="D439" s="233" t="s">
        <v>2122</v>
      </c>
    </row>
    <row r="440" spans="1:4" ht="18">
      <c r="A440" s="227">
        <v>36</v>
      </c>
      <c r="B440" s="183" t="s">
        <v>2124</v>
      </c>
      <c r="C440" s="47" t="s">
        <v>216</v>
      </c>
      <c r="D440" s="233" t="s">
        <v>4075</v>
      </c>
    </row>
    <row r="441" spans="1:4" ht="27">
      <c r="A441" s="227">
        <v>37</v>
      </c>
      <c r="B441" s="183" t="s">
        <v>2125</v>
      </c>
      <c r="C441" s="190" t="s">
        <v>217</v>
      </c>
      <c r="D441" s="233" t="s">
        <v>2126</v>
      </c>
    </row>
    <row r="442" spans="1:4" ht="18">
      <c r="A442" s="227">
        <v>38</v>
      </c>
      <c r="B442" s="183" t="s">
        <v>2128</v>
      </c>
      <c r="C442" s="47" t="s">
        <v>195</v>
      </c>
      <c r="D442" s="233" t="s">
        <v>2127</v>
      </c>
    </row>
    <row r="443" spans="1:4" ht="18">
      <c r="A443" s="227">
        <v>39</v>
      </c>
      <c r="B443" s="183" t="s">
        <v>2128</v>
      </c>
      <c r="C443" s="47" t="s">
        <v>195</v>
      </c>
      <c r="D443" s="233" t="s">
        <v>2127</v>
      </c>
    </row>
    <row r="444" spans="1:4" ht="9">
      <c r="A444" s="227">
        <v>40</v>
      </c>
      <c r="B444" s="183" t="s">
        <v>2129</v>
      </c>
      <c r="C444" s="47" t="s">
        <v>214</v>
      </c>
      <c r="D444" s="233" t="s">
        <v>2130</v>
      </c>
    </row>
    <row r="445" spans="1:4" ht="9">
      <c r="A445" s="227">
        <v>41</v>
      </c>
      <c r="B445" s="183" t="s">
        <v>2131</v>
      </c>
      <c r="C445" s="47" t="s">
        <v>218</v>
      </c>
      <c r="D445" s="233" t="s">
        <v>2132</v>
      </c>
    </row>
    <row r="446" spans="1:4" ht="9">
      <c r="A446" s="227">
        <v>42</v>
      </c>
      <c r="B446" s="183" t="s">
        <v>2131</v>
      </c>
      <c r="C446" s="47" t="s">
        <v>218</v>
      </c>
      <c r="D446" s="233" t="s">
        <v>2132</v>
      </c>
    </row>
    <row r="447" spans="1:4" ht="9">
      <c r="A447" s="227">
        <v>43</v>
      </c>
      <c r="B447" s="183" t="s">
        <v>2133</v>
      </c>
      <c r="C447" s="47" t="s">
        <v>219</v>
      </c>
      <c r="D447" s="233" t="s">
        <v>2134</v>
      </c>
    </row>
    <row r="448" spans="1:4" ht="9">
      <c r="A448" s="227">
        <v>44</v>
      </c>
      <c r="B448" s="183" t="s">
        <v>2133</v>
      </c>
      <c r="C448" s="47" t="s">
        <v>219</v>
      </c>
      <c r="D448" s="233" t="s">
        <v>2134</v>
      </c>
    </row>
    <row r="449" spans="1:4" ht="9">
      <c r="A449" s="227">
        <v>45</v>
      </c>
      <c r="B449" s="183" t="s">
        <v>2135</v>
      </c>
      <c r="C449" s="47" t="s">
        <v>220</v>
      </c>
      <c r="D449" s="233" t="s">
        <v>2136</v>
      </c>
    </row>
    <row r="450" spans="1:4" ht="9">
      <c r="A450" s="227">
        <v>46</v>
      </c>
      <c r="B450" s="183" t="s">
        <v>2135</v>
      </c>
      <c r="C450" s="47" t="s">
        <v>220</v>
      </c>
      <c r="D450" s="233" t="s">
        <v>2137</v>
      </c>
    </row>
    <row r="451" spans="1:4" ht="9">
      <c r="A451" s="227">
        <v>47</v>
      </c>
      <c r="B451" s="183" t="s">
        <v>2138</v>
      </c>
      <c r="C451" s="47" t="s">
        <v>220</v>
      </c>
      <c r="D451" s="233" t="s">
        <v>2139</v>
      </c>
    </row>
    <row r="452" spans="1:4" ht="9">
      <c r="A452" s="227">
        <v>48</v>
      </c>
      <c r="B452" s="183" t="s">
        <v>2140</v>
      </c>
      <c r="C452" s="47" t="s">
        <v>221</v>
      </c>
      <c r="D452" s="233" t="s">
        <v>2141</v>
      </c>
    </row>
    <row r="453" spans="1:4" ht="9">
      <c r="A453" s="227">
        <v>49</v>
      </c>
      <c r="B453" s="183" t="s">
        <v>2140</v>
      </c>
      <c r="C453" s="47" t="s">
        <v>221</v>
      </c>
      <c r="D453" s="233" t="s">
        <v>2141</v>
      </c>
    </row>
    <row r="454" spans="1:4" ht="9">
      <c r="A454" s="227">
        <v>50</v>
      </c>
      <c r="B454" s="183" t="s">
        <v>2142</v>
      </c>
      <c r="C454" s="47" t="s">
        <v>2143</v>
      </c>
      <c r="D454" s="233" t="s">
        <v>2144</v>
      </c>
    </row>
    <row r="455" spans="1:4" ht="9">
      <c r="A455" s="227">
        <v>51</v>
      </c>
      <c r="B455" s="183" t="s">
        <v>2142</v>
      </c>
      <c r="C455" s="47" t="s">
        <v>222</v>
      </c>
      <c r="D455" s="233" t="s">
        <v>4198</v>
      </c>
    </row>
    <row r="456" spans="1:4" ht="9">
      <c r="A456" s="227">
        <v>52</v>
      </c>
      <c r="B456" s="183" t="s">
        <v>2146</v>
      </c>
      <c r="C456" s="47" t="s">
        <v>196</v>
      </c>
      <c r="D456" s="233" t="s">
        <v>2147</v>
      </c>
    </row>
    <row r="457" spans="1:4" ht="9">
      <c r="A457" s="227">
        <v>53</v>
      </c>
      <c r="B457" s="183" t="s">
        <v>2146</v>
      </c>
      <c r="C457" s="47" t="s">
        <v>196</v>
      </c>
      <c r="D457" s="233" t="s">
        <v>2148</v>
      </c>
    </row>
    <row r="458" spans="1:4" ht="9">
      <c r="A458" s="227">
        <v>54</v>
      </c>
      <c r="B458" s="183" t="s">
        <v>2150</v>
      </c>
      <c r="C458" s="47" t="s">
        <v>223</v>
      </c>
      <c r="D458" s="233" t="s">
        <v>2149</v>
      </c>
    </row>
    <row r="459" spans="1:4" ht="18">
      <c r="A459" s="227">
        <v>55</v>
      </c>
      <c r="B459" s="183" t="s">
        <v>2151</v>
      </c>
      <c r="C459" s="47" t="s">
        <v>223</v>
      </c>
      <c r="D459" s="233" t="s">
        <v>2152</v>
      </c>
    </row>
    <row r="460" spans="1:4" ht="18">
      <c r="A460" s="227">
        <v>56</v>
      </c>
      <c r="B460" s="183" t="s">
        <v>2151</v>
      </c>
      <c r="C460" s="47" t="s">
        <v>224</v>
      </c>
      <c r="D460" s="233" t="s">
        <v>2153</v>
      </c>
    </row>
    <row r="461" spans="1:4" ht="9">
      <c r="A461" s="227">
        <v>57</v>
      </c>
      <c r="B461" s="183" t="s">
        <v>2154</v>
      </c>
      <c r="C461" s="47" t="s">
        <v>225</v>
      </c>
      <c r="D461" s="233" t="s">
        <v>2155</v>
      </c>
    </row>
    <row r="462" spans="1:4" ht="9">
      <c r="A462" s="227">
        <v>58</v>
      </c>
      <c r="B462" s="183" t="s">
        <v>2154</v>
      </c>
      <c r="C462" s="47" t="s">
        <v>226</v>
      </c>
      <c r="D462" s="233" t="s">
        <v>2156</v>
      </c>
    </row>
    <row r="463" spans="1:4" ht="9">
      <c r="A463" s="227">
        <v>59</v>
      </c>
      <c r="B463" s="183" t="s">
        <v>2154</v>
      </c>
      <c r="C463" s="47" t="s">
        <v>227</v>
      </c>
      <c r="D463" s="233" t="s">
        <v>2157</v>
      </c>
    </row>
    <row r="464" spans="1:4" ht="18">
      <c r="A464" s="227">
        <v>60</v>
      </c>
      <c r="B464" s="183" t="s">
        <v>2154</v>
      </c>
      <c r="C464" s="47" t="s">
        <v>228</v>
      </c>
      <c r="D464" s="233" t="s">
        <v>2158</v>
      </c>
    </row>
    <row r="465" spans="1:4" ht="9">
      <c r="A465" s="227">
        <v>61</v>
      </c>
      <c r="B465" s="183" t="s">
        <v>2160</v>
      </c>
      <c r="C465" s="47" t="s">
        <v>2159</v>
      </c>
      <c r="D465" s="233" t="s">
        <v>2161</v>
      </c>
    </row>
    <row r="466" spans="1:4" ht="24.75" customHeight="1">
      <c r="A466" s="330" t="s">
        <v>48</v>
      </c>
      <c r="B466" s="331"/>
      <c r="C466" s="331"/>
      <c r="D466" s="332"/>
    </row>
    <row r="467" spans="1:4" ht="18">
      <c r="A467" s="227">
        <v>1</v>
      </c>
      <c r="B467" s="179" t="s">
        <v>4076</v>
      </c>
      <c r="C467" s="188" t="s">
        <v>662</v>
      </c>
      <c r="D467" s="232" t="s">
        <v>663</v>
      </c>
    </row>
    <row r="468" spans="1:4" ht="18">
      <c r="A468" s="227">
        <v>2</v>
      </c>
      <c r="B468" s="179" t="s">
        <v>4078</v>
      </c>
      <c r="C468" s="47" t="s">
        <v>664</v>
      </c>
      <c r="D468" s="232" t="s">
        <v>4077</v>
      </c>
    </row>
    <row r="469" spans="1:4" ht="18">
      <c r="A469" s="227">
        <v>3</v>
      </c>
      <c r="B469" s="179" t="s">
        <v>4080</v>
      </c>
      <c r="C469" s="47" t="s">
        <v>666</v>
      </c>
      <c r="D469" s="232" t="s">
        <v>4079</v>
      </c>
    </row>
    <row r="470" spans="1:4" ht="18">
      <c r="A470" s="227">
        <v>4</v>
      </c>
      <c r="B470" s="179" t="s">
        <v>4080</v>
      </c>
      <c r="C470" s="47" t="s">
        <v>668</v>
      </c>
      <c r="D470" s="232" t="s">
        <v>669</v>
      </c>
    </row>
    <row r="471" spans="1:4" ht="18">
      <c r="A471" s="227">
        <v>5</v>
      </c>
      <c r="B471" s="182" t="s">
        <v>4081</v>
      </c>
      <c r="C471" s="47" t="s">
        <v>4082</v>
      </c>
      <c r="D471" s="233" t="s">
        <v>671</v>
      </c>
    </row>
    <row r="472" spans="1:4" ht="18">
      <c r="A472" s="227">
        <v>6</v>
      </c>
      <c r="B472" s="179" t="s">
        <v>4083</v>
      </c>
      <c r="C472" s="47" t="s">
        <v>672</v>
      </c>
      <c r="D472" s="232" t="s">
        <v>673</v>
      </c>
    </row>
    <row r="473" spans="1:4" ht="18">
      <c r="A473" s="227">
        <v>7</v>
      </c>
      <c r="B473" s="179" t="s">
        <v>4084</v>
      </c>
      <c r="C473" s="47" t="s">
        <v>674</v>
      </c>
      <c r="D473" s="232" t="s">
        <v>1470</v>
      </c>
    </row>
    <row r="474" spans="1:4" ht="18">
      <c r="A474" s="227">
        <v>8</v>
      </c>
      <c r="B474" s="179" t="s">
        <v>4085</v>
      </c>
      <c r="C474" s="47" t="s">
        <v>1372</v>
      </c>
      <c r="D474" s="233" t="s">
        <v>1471</v>
      </c>
    </row>
    <row r="475" spans="1:4" ht="18">
      <c r="A475" s="227">
        <v>9</v>
      </c>
      <c r="B475" s="179" t="s">
        <v>4085</v>
      </c>
      <c r="C475" s="47" t="s">
        <v>672</v>
      </c>
      <c r="D475" s="233" t="s">
        <v>3539</v>
      </c>
    </row>
    <row r="476" spans="1:4" ht="18">
      <c r="A476" s="227">
        <v>10</v>
      </c>
      <c r="B476" s="182" t="s">
        <v>4087</v>
      </c>
      <c r="C476" s="47" t="s">
        <v>4086</v>
      </c>
      <c r="D476" s="233" t="s">
        <v>676</v>
      </c>
    </row>
    <row r="477" spans="1:4" ht="18">
      <c r="A477" s="227">
        <v>11</v>
      </c>
      <c r="B477" s="182" t="s">
        <v>4087</v>
      </c>
      <c r="C477" s="47" t="s">
        <v>4089</v>
      </c>
      <c r="D477" s="235" t="s">
        <v>4088</v>
      </c>
    </row>
    <row r="478" spans="1:4" ht="18">
      <c r="A478" s="227">
        <v>12</v>
      </c>
      <c r="B478" s="182" t="s">
        <v>4087</v>
      </c>
      <c r="C478" s="47" t="s">
        <v>4090</v>
      </c>
      <c r="D478" s="233" t="s">
        <v>4105</v>
      </c>
    </row>
    <row r="479" spans="1:4" ht="18">
      <c r="A479" s="227">
        <v>13</v>
      </c>
      <c r="B479" s="182" t="s">
        <v>4087</v>
      </c>
      <c r="C479" s="47" t="s">
        <v>678</v>
      </c>
      <c r="D479" s="233" t="s">
        <v>4091</v>
      </c>
    </row>
    <row r="480" spans="1:4" ht="18">
      <c r="A480" s="227">
        <v>14</v>
      </c>
      <c r="B480" s="183" t="s">
        <v>4093</v>
      </c>
      <c r="C480" s="47" t="s">
        <v>4092</v>
      </c>
      <c r="D480" s="233" t="s">
        <v>679</v>
      </c>
    </row>
    <row r="481" spans="1:4" ht="18">
      <c r="A481" s="227">
        <v>15</v>
      </c>
      <c r="B481" s="183" t="s">
        <v>4093</v>
      </c>
      <c r="C481" s="47" t="s">
        <v>4106</v>
      </c>
      <c r="D481" s="233" t="s">
        <v>680</v>
      </c>
    </row>
    <row r="482" spans="1:4" ht="18">
      <c r="A482" s="227">
        <v>16</v>
      </c>
      <c r="B482" s="179" t="s">
        <v>4085</v>
      </c>
      <c r="C482" s="47" t="s">
        <v>4094</v>
      </c>
      <c r="D482" s="233" t="s">
        <v>681</v>
      </c>
    </row>
    <row r="483" spans="1:4" ht="9">
      <c r="A483" s="227">
        <v>17</v>
      </c>
      <c r="B483" s="183" t="s">
        <v>4096</v>
      </c>
      <c r="C483" s="47" t="s">
        <v>4095</v>
      </c>
      <c r="D483" s="233" t="s">
        <v>682</v>
      </c>
    </row>
    <row r="484" spans="1:4" ht="18">
      <c r="A484" s="227">
        <v>18</v>
      </c>
      <c r="B484" s="183" t="s">
        <v>4096</v>
      </c>
      <c r="C484" s="47" t="s">
        <v>4098</v>
      </c>
      <c r="D484" s="233" t="s">
        <v>4097</v>
      </c>
    </row>
    <row r="485" spans="1:4" ht="27">
      <c r="A485" s="227">
        <v>19</v>
      </c>
      <c r="B485" s="183" t="s">
        <v>4100</v>
      </c>
      <c r="C485" s="47" t="s">
        <v>684</v>
      </c>
      <c r="D485" s="233" t="s">
        <v>4099</v>
      </c>
    </row>
    <row r="486" spans="1:4" ht="18">
      <c r="A486" s="227">
        <v>20</v>
      </c>
      <c r="B486" s="183" t="s">
        <v>4102</v>
      </c>
      <c r="C486" s="47" t="s">
        <v>4107</v>
      </c>
      <c r="D486" s="233" t="s">
        <v>4101</v>
      </c>
    </row>
    <row r="487" spans="1:4" ht="18">
      <c r="A487" s="227">
        <v>21</v>
      </c>
      <c r="B487" s="183" t="s">
        <v>4103</v>
      </c>
      <c r="C487" s="185" t="s">
        <v>195</v>
      </c>
      <c r="D487" s="233" t="s">
        <v>686</v>
      </c>
    </row>
    <row r="488" spans="1:4" ht="18">
      <c r="A488" s="227">
        <v>22</v>
      </c>
      <c r="B488" s="183" t="s">
        <v>4108</v>
      </c>
      <c r="C488" s="185" t="s">
        <v>195</v>
      </c>
      <c r="D488" s="233" t="s">
        <v>4104</v>
      </c>
    </row>
    <row r="489" spans="1:4" ht="18">
      <c r="A489" s="227">
        <v>23</v>
      </c>
      <c r="B489" s="183" t="s">
        <v>4108</v>
      </c>
      <c r="C489" s="185" t="s">
        <v>195</v>
      </c>
      <c r="D489" s="233" t="s">
        <v>688</v>
      </c>
    </row>
    <row r="490" spans="1:4" ht="18">
      <c r="A490" s="227">
        <v>24</v>
      </c>
      <c r="B490" s="183" t="s">
        <v>4108</v>
      </c>
      <c r="C490" s="47" t="s">
        <v>4109</v>
      </c>
      <c r="D490" s="233" t="s">
        <v>689</v>
      </c>
    </row>
    <row r="491" spans="1:4" ht="18">
      <c r="A491" s="227">
        <v>25</v>
      </c>
      <c r="B491" s="183" t="s">
        <v>4110</v>
      </c>
      <c r="C491" s="185" t="s">
        <v>196</v>
      </c>
      <c r="D491" s="233" t="s">
        <v>690</v>
      </c>
    </row>
    <row r="492" spans="1:4" ht="18">
      <c r="A492" s="227">
        <v>26</v>
      </c>
      <c r="B492" s="183" t="s">
        <v>4112</v>
      </c>
      <c r="C492" s="185" t="s">
        <v>196</v>
      </c>
      <c r="D492" s="233" t="s">
        <v>4111</v>
      </c>
    </row>
    <row r="493" spans="1:4" ht="18">
      <c r="A493" s="227">
        <v>27</v>
      </c>
      <c r="B493" s="183" t="s">
        <v>4110</v>
      </c>
      <c r="C493" s="47" t="s">
        <v>4113</v>
      </c>
      <c r="D493" s="233" t="s">
        <v>692</v>
      </c>
    </row>
    <row r="494" spans="1:4" ht="18">
      <c r="A494" s="227">
        <v>28</v>
      </c>
      <c r="B494" s="183" t="s">
        <v>4110</v>
      </c>
      <c r="C494" s="47" t="s">
        <v>2886</v>
      </c>
      <c r="D494" s="233" t="s">
        <v>2887</v>
      </c>
    </row>
    <row r="495" spans="1:4" ht="9">
      <c r="A495" s="227">
        <v>29</v>
      </c>
      <c r="B495" s="183" t="s">
        <v>4115</v>
      </c>
      <c r="C495" s="47" t="s">
        <v>4114</v>
      </c>
      <c r="D495" s="233" t="s">
        <v>693</v>
      </c>
    </row>
    <row r="496" spans="1:4" ht="9">
      <c r="A496" s="227">
        <v>30</v>
      </c>
      <c r="B496" s="183" t="s">
        <v>4116</v>
      </c>
      <c r="C496" s="47" t="s">
        <v>1548</v>
      </c>
      <c r="D496" s="233" t="s">
        <v>694</v>
      </c>
    </row>
    <row r="497" spans="1:4" ht="18">
      <c r="A497" s="227">
        <v>31</v>
      </c>
      <c r="B497" s="183" t="s">
        <v>4117</v>
      </c>
      <c r="C497" s="47" t="s">
        <v>1584</v>
      </c>
      <c r="D497" s="233" t="s">
        <v>5284</v>
      </c>
    </row>
    <row r="498" spans="1:4" ht="9">
      <c r="A498" s="227">
        <v>32</v>
      </c>
      <c r="B498" s="183" t="s">
        <v>4119</v>
      </c>
      <c r="C498" s="47" t="s">
        <v>4118</v>
      </c>
      <c r="D498" s="233" t="s">
        <v>696</v>
      </c>
    </row>
    <row r="499" spans="1:4" ht="18">
      <c r="A499" s="227">
        <v>33</v>
      </c>
      <c r="B499" s="183" t="s">
        <v>4120</v>
      </c>
      <c r="C499" s="47" t="s">
        <v>232</v>
      </c>
      <c r="D499" s="233" t="s">
        <v>697</v>
      </c>
    </row>
    <row r="500" spans="1:4" ht="18">
      <c r="A500" s="227">
        <v>34</v>
      </c>
      <c r="B500" s="183" t="s">
        <v>4120</v>
      </c>
      <c r="C500" s="47" t="s">
        <v>699</v>
      </c>
      <c r="D500" s="233" t="s">
        <v>4121</v>
      </c>
    </row>
    <row r="501" spans="1:4" ht="18">
      <c r="A501" s="227">
        <v>35</v>
      </c>
      <c r="B501" s="183" t="s">
        <v>4120</v>
      </c>
      <c r="C501" s="47" t="s">
        <v>699</v>
      </c>
      <c r="D501" s="233" t="s">
        <v>4122</v>
      </c>
    </row>
    <row r="502" spans="1:4" ht="18">
      <c r="A502" s="227">
        <v>36</v>
      </c>
      <c r="B502" s="183" t="s">
        <v>4120</v>
      </c>
      <c r="C502" s="47" t="s">
        <v>699</v>
      </c>
      <c r="D502" s="233" t="s">
        <v>4123</v>
      </c>
    </row>
    <row r="503" spans="1:4" ht="18">
      <c r="A503" s="227">
        <v>37</v>
      </c>
      <c r="B503" s="183" t="s">
        <v>4125</v>
      </c>
      <c r="C503" s="47" t="s">
        <v>4124</v>
      </c>
      <c r="D503" s="233" t="s">
        <v>702</v>
      </c>
    </row>
    <row r="504" spans="1:4" ht="18">
      <c r="A504" s="227">
        <v>38</v>
      </c>
      <c r="B504" s="183" t="s">
        <v>4125</v>
      </c>
      <c r="C504" s="190" t="s">
        <v>4126</v>
      </c>
      <c r="D504" s="233" t="s">
        <v>703</v>
      </c>
    </row>
    <row r="505" spans="1:4" ht="18">
      <c r="A505" s="227">
        <v>39</v>
      </c>
      <c r="B505" s="183" t="s">
        <v>4125</v>
      </c>
      <c r="C505" s="47" t="s">
        <v>4127</v>
      </c>
      <c r="D505" s="233" t="s">
        <v>704</v>
      </c>
    </row>
    <row r="506" spans="1:4" ht="18">
      <c r="A506" s="227">
        <v>40</v>
      </c>
      <c r="B506" s="183" t="s">
        <v>4125</v>
      </c>
      <c r="C506" s="47" t="s">
        <v>1492</v>
      </c>
      <c r="D506" s="233" t="s">
        <v>706</v>
      </c>
    </row>
    <row r="507" spans="1:4" ht="18">
      <c r="A507" s="227">
        <v>41</v>
      </c>
      <c r="B507" s="183" t="s">
        <v>4128</v>
      </c>
      <c r="C507" s="47" t="s">
        <v>708</v>
      </c>
      <c r="D507" s="233" t="s">
        <v>707</v>
      </c>
    </row>
    <row r="508" spans="1:4" ht="18">
      <c r="A508" s="227">
        <v>42</v>
      </c>
      <c r="B508" s="183" t="s">
        <v>4129</v>
      </c>
      <c r="C508" s="47" t="s">
        <v>2889</v>
      </c>
      <c r="D508" s="233" t="s">
        <v>709</v>
      </c>
    </row>
    <row r="509" spans="1:4" ht="18">
      <c r="A509" s="227">
        <v>43</v>
      </c>
      <c r="B509" s="183" t="s">
        <v>4130</v>
      </c>
      <c r="C509" s="47" t="s">
        <v>711</v>
      </c>
      <c r="D509" s="233" t="s">
        <v>710</v>
      </c>
    </row>
    <row r="510" spans="1:4" ht="18">
      <c r="A510" s="227">
        <v>44</v>
      </c>
      <c r="B510" s="183" t="s">
        <v>4130</v>
      </c>
      <c r="C510" s="47" t="s">
        <v>1495</v>
      </c>
      <c r="D510" s="233" t="s">
        <v>712</v>
      </c>
    </row>
    <row r="511" spans="1:4" ht="18">
      <c r="A511" s="227">
        <v>45</v>
      </c>
      <c r="B511" s="183" t="s">
        <v>4130</v>
      </c>
      <c r="C511" s="190" t="s">
        <v>4132</v>
      </c>
      <c r="D511" s="233" t="s">
        <v>713</v>
      </c>
    </row>
    <row r="512" spans="1:4" ht="18">
      <c r="A512" s="227">
        <v>46</v>
      </c>
      <c r="B512" s="183" t="s">
        <v>4130</v>
      </c>
      <c r="C512" s="47" t="s">
        <v>4131</v>
      </c>
      <c r="D512" s="233" t="s">
        <v>714</v>
      </c>
    </row>
    <row r="513" spans="1:4" ht="18">
      <c r="A513" s="227">
        <v>47</v>
      </c>
      <c r="B513" s="183" t="s">
        <v>4130</v>
      </c>
      <c r="C513" s="190" t="s">
        <v>4133</v>
      </c>
      <c r="D513" s="233" t="s">
        <v>715</v>
      </c>
    </row>
    <row r="514" spans="1:4" ht="18">
      <c r="A514" s="227">
        <v>48</v>
      </c>
      <c r="B514" s="183" t="s">
        <v>4130</v>
      </c>
      <c r="C514" s="47" t="s">
        <v>717</v>
      </c>
      <c r="D514" s="233" t="s">
        <v>5285</v>
      </c>
    </row>
    <row r="515" spans="1:4" ht="9">
      <c r="A515" s="227">
        <v>49</v>
      </c>
      <c r="B515" s="183" t="s">
        <v>4134</v>
      </c>
      <c r="C515" s="47" t="s">
        <v>4135</v>
      </c>
      <c r="D515" s="233" t="s">
        <v>718</v>
      </c>
    </row>
    <row r="516" spans="1:4" ht="18">
      <c r="A516" s="227">
        <v>50</v>
      </c>
      <c r="B516" s="183" t="s">
        <v>4130</v>
      </c>
      <c r="C516" s="190" t="s">
        <v>1500</v>
      </c>
      <c r="D516" s="233" t="s">
        <v>719</v>
      </c>
    </row>
    <row r="517" spans="1:4" ht="18">
      <c r="A517" s="227">
        <v>51</v>
      </c>
      <c r="B517" s="183" t="s">
        <v>4136</v>
      </c>
      <c r="C517" s="47" t="s">
        <v>721</v>
      </c>
      <c r="D517" s="233" t="s">
        <v>720</v>
      </c>
    </row>
    <row r="518" spans="1:4" ht="18">
      <c r="A518" s="227">
        <v>52</v>
      </c>
      <c r="B518" s="183" t="s">
        <v>4130</v>
      </c>
      <c r="C518" s="47" t="s">
        <v>4137</v>
      </c>
      <c r="D518" s="233" t="s">
        <v>722</v>
      </c>
    </row>
    <row r="519" spans="1:4" ht="18">
      <c r="A519" s="227">
        <v>53</v>
      </c>
      <c r="B519" s="183" t="s">
        <v>4138</v>
      </c>
      <c r="C519" s="47" t="s">
        <v>724</v>
      </c>
      <c r="D519" s="233" t="s">
        <v>723</v>
      </c>
    </row>
    <row r="520" spans="1:4" ht="18">
      <c r="A520" s="227">
        <v>54</v>
      </c>
      <c r="B520" s="183" t="s">
        <v>4139</v>
      </c>
      <c r="C520" s="190" t="s">
        <v>4140</v>
      </c>
      <c r="D520" s="233" t="s">
        <v>725</v>
      </c>
    </row>
    <row r="521" spans="1:4" ht="18">
      <c r="A521" s="227">
        <v>55</v>
      </c>
      <c r="B521" s="183" t="s">
        <v>4130</v>
      </c>
      <c r="C521" s="47" t="s">
        <v>727</v>
      </c>
      <c r="D521" s="233" t="s">
        <v>726</v>
      </c>
    </row>
    <row r="522" spans="1:4" ht="18">
      <c r="A522" s="227">
        <v>56</v>
      </c>
      <c r="B522" s="183" t="s">
        <v>4141</v>
      </c>
      <c r="C522" s="47" t="s">
        <v>727</v>
      </c>
      <c r="D522" s="233" t="s">
        <v>728</v>
      </c>
    </row>
    <row r="523" spans="1:4" ht="18">
      <c r="A523" s="227">
        <v>57</v>
      </c>
      <c r="B523" s="183" t="s">
        <v>4142</v>
      </c>
      <c r="C523" s="47" t="s">
        <v>3943</v>
      </c>
      <c r="D523" s="233" t="s">
        <v>4143</v>
      </c>
    </row>
    <row r="524" spans="1:4" ht="18">
      <c r="A524" s="227">
        <v>58</v>
      </c>
      <c r="B524" s="183" t="s">
        <v>4144</v>
      </c>
      <c r="C524" s="47" t="s">
        <v>731</v>
      </c>
      <c r="D524" s="233" t="s">
        <v>730</v>
      </c>
    </row>
    <row r="525" spans="1:4" ht="18">
      <c r="A525" s="227">
        <v>59</v>
      </c>
      <c r="B525" s="183" t="s">
        <v>4144</v>
      </c>
      <c r="C525" s="47" t="s">
        <v>731</v>
      </c>
      <c r="D525" s="233" t="s">
        <v>732</v>
      </c>
    </row>
    <row r="526" spans="1:4" ht="18">
      <c r="A526" s="227">
        <v>60</v>
      </c>
      <c r="B526" s="183" t="s">
        <v>4144</v>
      </c>
      <c r="C526" s="47" t="s">
        <v>4145</v>
      </c>
      <c r="D526" s="233" t="s">
        <v>733</v>
      </c>
    </row>
    <row r="527" spans="1:4" ht="27">
      <c r="A527" s="227">
        <v>61</v>
      </c>
      <c r="B527" s="183" t="s">
        <v>4146</v>
      </c>
      <c r="C527" s="47" t="s">
        <v>731</v>
      </c>
      <c r="D527" s="233" t="s">
        <v>734</v>
      </c>
    </row>
    <row r="528" spans="1:4" ht="9">
      <c r="A528" s="227">
        <v>62</v>
      </c>
      <c r="B528" s="183" t="s">
        <v>4148</v>
      </c>
      <c r="C528" s="47" t="s">
        <v>4147</v>
      </c>
      <c r="D528" s="233" t="s">
        <v>735</v>
      </c>
    </row>
    <row r="529" spans="1:4" ht="9">
      <c r="A529" s="227">
        <v>63</v>
      </c>
      <c r="B529" s="183" t="s">
        <v>4148</v>
      </c>
      <c r="C529" s="47" t="s">
        <v>4151</v>
      </c>
      <c r="D529" s="233" t="s">
        <v>4149</v>
      </c>
    </row>
    <row r="530" spans="1:4" ht="18">
      <c r="A530" s="227">
        <v>64</v>
      </c>
      <c r="B530" s="183" t="s">
        <v>4150</v>
      </c>
      <c r="C530" s="47" t="s">
        <v>4152</v>
      </c>
      <c r="D530" s="233" t="s">
        <v>737</v>
      </c>
    </row>
    <row r="531" spans="1:4" ht="9">
      <c r="A531" s="227">
        <v>65</v>
      </c>
      <c r="B531" s="183" t="s">
        <v>4153</v>
      </c>
      <c r="C531" s="47" t="s">
        <v>214</v>
      </c>
      <c r="D531" s="233" t="s">
        <v>738</v>
      </c>
    </row>
    <row r="532" spans="1:4" ht="9">
      <c r="A532" s="227">
        <v>66</v>
      </c>
      <c r="B532" s="183" t="s">
        <v>4154</v>
      </c>
      <c r="C532" s="47" t="s">
        <v>1412</v>
      </c>
      <c r="D532" s="233" t="s">
        <v>739</v>
      </c>
    </row>
    <row r="533" spans="1:4" ht="9">
      <c r="A533" s="227">
        <v>67</v>
      </c>
      <c r="B533" s="183" t="s">
        <v>4156</v>
      </c>
      <c r="C533" s="47" t="s">
        <v>4155</v>
      </c>
      <c r="D533" s="233" t="s">
        <v>740</v>
      </c>
    </row>
    <row r="534" spans="1:4" ht="9">
      <c r="A534" s="227">
        <v>68</v>
      </c>
      <c r="B534" s="183" t="s">
        <v>4158</v>
      </c>
      <c r="C534" s="47" t="s">
        <v>4157</v>
      </c>
      <c r="D534" s="233" t="s">
        <v>1525</v>
      </c>
    </row>
    <row r="535" spans="1:4" ht="9">
      <c r="A535" s="227">
        <v>69</v>
      </c>
      <c r="B535" s="183" t="s">
        <v>4159</v>
      </c>
      <c r="C535" s="47" t="s">
        <v>3540</v>
      </c>
      <c r="D535" s="236" t="s">
        <v>3541</v>
      </c>
    </row>
    <row r="536" spans="1:4" ht="18">
      <c r="A536" s="227">
        <v>70</v>
      </c>
      <c r="B536" s="183" t="s">
        <v>4160</v>
      </c>
      <c r="C536" s="190" t="s">
        <v>4161</v>
      </c>
      <c r="D536" s="236" t="s">
        <v>741</v>
      </c>
    </row>
    <row r="537" spans="1:4" ht="18">
      <c r="A537" s="227">
        <v>71</v>
      </c>
      <c r="B537" s="183" t="s">
        <v>4160</v>
      </c>
      <c r="C537" s="190" t="s">
        <v>4161</v>
      </c>
      <c r="D537" s="237" t="s">
        <v>742</v>
      </c>
    </row>
    <row r="538" spans="1:4" ht="9">
      <c r="A538" s="227">
        <v>72</v>
      </c>
      <c r="B538" s="183" t="s">
        <v>4160</v>
      </c>
      <c r="C538" s="47" t="s">
        <v>214</v>
      </c>
      <c r="D538" s="237" t="s">
        <v>743</v>
      </c>
    </row>
    <row r="539" spans="1:4" ht="9">
      <c r="A539" s="227">
        <v>73</v>
      </c>
      <c r="B539" s="183" t="s">
        <v>4162</v>
      </c>
      <c r="C539" s="47" t="s">
        <v>4163</v>
      </c>
      <c r="D539" s="237" t="s">
        <v>5229</v>
      </c>
    </row>
    <row r="540" spans="1:4" ht="9">
      <c r="A540" s="227">
        <v>74</v>
      </c>
      <c r="B540" s="183" t="s">
        <v>4156</v>
      </c>
      <c r="C540" s="47" t="s">
        <v>4165</v>
      </c>
      <c r="D540" s="237" t="s">
        <v>4164</v>
      </c>
    </row>
    <row r="541" spans="1:4" ht="9">
      <c r="A541" s="227">
        <v>75</v>
      </c>
      <c r="B541" s="183" t="s">
        <v>4156</v>
      </c>
      <c r="C541" s="47" t="s">
        <v>745</v>
      </c>
      <c r="D541" s="237" t="s">
        <v>746</v>
      </c>
    </row>
    <row r="542" spans="1:4" ht="9">
      <c r="A542" s="227">
        <v>76</v>
      </c>
      <c r="B542" s="183" t="s">
        <v>4156</v>
      </c>
      <c r="C542" s="47" t="s">
        <v>4166</v>
      </c>
      <c r="D542" s="237" t="s">
        <v>747</v>
      </c>
    </row>
    <row r="543" spans="1:4" ht="9">
      <c r="A543" s="227">
        <v>77</v>
      </c>
      <c r="B543" s="183" t="s">
        <v>4158</v>
      </c>
      <c r="C543" s="59" t="s">
        <v>214</v>
      </c>
      <c r="D543" s="237" t="s">
        <v>3524</v>
      </c>
    </row>
    <row r="544" spans="1:4" ht="9">
      <c r="A544" s="227">
        <v>78</v>
      </c>
      <c r="B544" s="183" t="s">
        <v>4158</v>
      </c>
      <c r="C544" s="59" t="s">
        <v>214</v>
      </c>
      <c r="D544" s="237" t="s">
        <v>3525</v>
      </c>
    </row>
    <row r="545" spans="1:4" ht="9">
      <c r="A545" s="227">
        <v>79</v>
      </c>
      <c r="B545" s="183" t="s">
        <v>4158</v>
      </c>
      <c r="C545" s="59" t="s">
        <v>214</v>
      </c>
      <c r="D545" s="237" t="s">
        <v>4167</v>
      </c>
    </row>
    <row r="546" spans="1:4" ht="9">
      <c r="A546" s="227">
        <v>80</v>
      </c>
      <c r="B546" s="183" t="s">
        <v>4158</v>
      </c>
      <c r="C546" s="59" t="s">
        <v>2814</v>
      </c>
      <c r="D546" s="237" t="s">
        <v>3904</v>
      </c>
    </row>
    <row r="547" spans="1:4" ht="9">
      <c r="A547" s="227">
        <v>81</v>
      </c>
      <c r="B547" s="183" t="s">
        <v>4169</v>
      </c>
      <c r="C547" s="47" t="s">
        <v>220</v>
      </c>
      <c r="D547" s="237" t="s">
        <v>4168</v>
      </c>
    </row>
    <row r="548" spans="1:4" ht="9">
      <c r="A548" s="227">
        <v>82</v>
      </c>
      <c r="B548" s="183" t="s">
        <v>4169</v>
      </c>
      <c r="C548" s="47" t="s">
        <v>220</v>
      </c>
      <c r="D548" s="237" t="s">
        <v>750</v>
      </c>
    </row>
    <row r="549" spans="1:4" ht="9">
      <c r="A549" s="227">
        <v>83</v>
      </c>
      <c r="B549" s="183" t="s">
        <v>4170</v>
      </c>
      <c r="C549" s="47" t="s">
        <v>220</v>
      </c>
      <c r="D549" s="237" t="s">
        <v>751</v>
      </c>
    </row>
    <row r="550" spans="1:4" ht="9">
      <c r="A550" s="227">
        <v>84</v>
      </c>
      <c r="B550" s="183" t="s">
        <v>4169</v>
      </c>
      <c r="C550" s="47" t="s">
        <v>220</v>
      </c>
      <c r="D550" s="237" t="s">
        <v>752</v>
      </c>
    </row>
    <row r="551" spans="1:4" ht="9">
      <c r="A551" s="227">
        <v>85</v>
      </c>
      <c r="B551" s="183" t="s">
        <v>4171</v>
      </c>
      <c r="C551" s="47" t="s">
        <v>223</v>
      </c>
      <c r="D551" s="237" t="s">
        <v>753</v>
      </c>
    </row>
    <row r="552" spans="1:4" ht="9">
      <c r="A552" s="227">
        <v>86</v>
      </c>
      <c r="B552" s="183" t="s">
        <v>4170</v>
      </c>
      <c r="C552" s="47" t="s">
        <v>223</v>
      </c>
      <c r="D552" s="237" t="s">
        <v>4172</v>
      </c>
    </row>
    <row r="553" spans="1:4" ht="9">
      <c r="A553" s="227">
        <v>87</v>
      </c>
      <c r="B553" s="183" t="s">
        <v>4171</v>
      </c>
      <c r="C553" s="47" t="s">
        <v>755</v>
      </c>
      <c r="D553" s="237" t="s">
        <v>756</v>
      </c>
    </row>
    <row r="554" spans="1:4" ht="18">
      <c r="A554" s="227">
        <v>88</v>
      </c>
      <c r="B554" s="183" t="s">
        <v>4173</v>
      </c>
      <c r="C554" s="47" t="s">
        <v>308</v>
      </c>
      <c r="D554" s="237" t="s">
        <v>757</v>
      </c>
    </row>
    <row r="555" spans="1:4" ht="9">
      <c r="A555" s="227">
        <v>89</v>
      </c>
      <c r="B555" s="183" t="s">
        <v>4174</v>
      </c>
      <c r="C555" s="47" t="s">
        <v>4175</v>
      </c>
      <c r="D555" s="237" t="s">
        <v>758</v>
      </c>
    </row>
    <row r="556" spans="1:4" ht="9">
      <c r="A556" s="227">
        <v>90</v>
      </c>
      <c r="B556" s="183" t="s">
        <v>4176</v>
      </c>
      <c r="C556" s="47" t="s">
        <v>4177</v>
      </c>
      <c r="D556" s="237" t="s">
        <v>759</v>
      </c>
    </row>
    <row r="557" spans="1:4" ht="9">
      <c r="A557" s="227">
        <v>91</v>
      </c>
      <c r="B557" s="183" t="s">
        <v>4180</v>
      </c>
      <c r="C557" s="47" t="s">
        <v>4179</v>
      </c>
      <c r="D557" s="237" t="s">
        <v>4178</v>
      </c>
    </row>
    <row r="558" spans="1:4" ht="9">
      <c r="A558" s="227">
        <v>92</v>
      </c>
      <c r="B558" s="183" t="s">
        <v>4181</v>
      </c>
      <c r="C558" s="47" t="s">
        <v>761</v>
      </c>
      <c r="D558" s="237" t="s">
        <v>762</v>
      </c>
    </row>
    <row r="559" spans="1:4" ht="9">
      <c r="A559" s="227">
        <v>93</v>
      </c>
      <c r="B559" s="183" t="s">
        <v>4182</v>
      </c>
      <c r="C559" s="47" t="s">
        <v>4175</v>
      </c>
      <c r="D559" s="238" t="s">
        <v>763</v>
      </c>
    </row>
    <row r="560" spans="1:4" ht="9">
      <c r="A560" s="227">
        <v>94</v>
      </c>
      <c r="B560" s="183" t="s">
        <v>4183</v>
      </c>
      <c r="C560" s="47" t="s">
        <v>764</v>
      </c>
      <c r="D560" s="238" t="s">
        <v>765</v>
      </c>
    </row>
    <row r="561" spans="1:4" ht="9">
      <c r="A561" s="227">
        <v>95</v>
      </c>
      <c r="B561" s="183" t="s">
        <v>4183</v>
      </c>
      <c r="C561" s="47" t="s">
        <v>764</v>
      </c>
      <c r="D561" s="238" t="s">
        <v>766</v>
      </c>
    </row>
    <row r="562" spans="1:4" ht="9">
      <c r="A562" s="227">
        <v>96</v>
      </c>
      <c r="B562" s="183" t="s">
        <v>4184</v>
      </c>
      <c r="C562" s="47" t="s">
        <v>2886</v>
      </c>
      <c r="D562" s="238" t="s">
        <v>767</v>
      </c>
    </row>
    <row r="563" spans="1:4" ht="9">
      <c r="A563" s="227">
        <v>97</v>
      </c>
      <c r="B563" s="183" t="s">
        <v>4185</v>
      </c>
      <c r="C563" s="47" t="s">
        <v>2886</v>
      </c>
      <c r="D563" s="238" t="s">
        <v>768</v>
      </c>
    </row>
    <row r="564" spans="1:4" ht="9">
      <c r="A564" s="227">
        <v>98</v>
      </c>
      <c r="B564" s="183" t="s">
        <v>4186</v>
      </c>
      <c r="C564" s="47" t="s">
        <v>202</v>
      </c>
      <c r="D564" s="238" t="s">
        <v>3393</v>
      </c>
    </row>
    <row r="565" spans="1:4" ht="18">
      <c r="A565" s="227">
        <v>99</v>
      </c>
      <c r="B565" s="183" t="s">
        <v>4184</v>
      </c>
      <c r="C565" s="190" t="s">
        <v>4187</v>
      </c>
      <c r="D565" s="238" t="s">
        <v>769</v>
      </c>
    </row>
    <row r="566" spans="1:4" ht="18">
      <c r="A566" s="227">
        <v>100</v>
      </c>
      <c r="B566" s="183" t="s">
        <v>4189</v>
      </c>
      <c r="C566" s="190" t="s">
        <v>4188</v>
      </c>
      <c r="D566" s="238" t="s">
        <v>770</v>
      </c>
    </row>
    <row r="567" spans="1:4" ht="9">
      <c r="A567" s="227">
        <v>101</v>
      </c>
      <c r="B567" s="183" t="s">
        <v>4191</v>
      </c>
      <c r="C567" s="47" t="s">
        <v>4190</v>
      </c>
      <c r="D567" s="238" t="s">
        <v>771</v>
      </c>
    </row>
    <row r="568" spans="1:4" ht="18">
      <c r="A568" s="227">
        <v>102</v>
      </c>
      <c r="B568" s="183" t="s">
        <v>4192</v>
      </c>
      <c r="C568" s="47" t="s">
        <v>4193</v>
      </c>
      <c r="D568" s="239" t="s">
        <v>683</v>
      </c>
    </row>
    <row r="569" spans="1:4" ht="9">
      <c r="A569" s="227">
        <v>103</v>
      </c>
      <c r="B569" s="183" t="s">
        <v>4194</v>
      </c>
      <c r="C569" s="47" t="s">
        <v>1627</v>
      </c>
      <c r="D569" s="238" t="s">
        <v>773</v>
      </c>
    </row>
    <row r="570" spans="1:4" ht="9">
      <c r="A570" s="227">
        <v>104</v>
      </c>
      <c r="B570" s="183" t="s">
        <v>4195</v>
      </c>
      <c r="C570" s="190" t="s">
        <v>4196</v>
      </c>
      <c r="D570" s="239" t="s">
        <v>4197</v>
      </c>
    </row>
    <row r="571" spans="1:4" ht="24.75" customHeight="1">
      <c r="A571" s="336" t="s">
        <v>3815</v>
      </c>
      <c r="B571" s="337"/>
      <c r="C571" s="337"/>
      <c r="D571" s="338"/>
    </row>
    <row r="572" spans="1:4" ht="9">
      <c r="A572" s="227">
        <v>1</v>
      </c>
      <c r="B572" s="191" t="s">
        <v>3394</v>
      </c>
      <c r="C572" s="185" t="s">
        <v>202</v>
      </c>
      <c r="D572" s="232" t="s">
        <v>3665</v>
      </c>
    </row>
    <row r="573" spans="1:4" ht="18">
      <c r="A573" s="227">
        <v>2</v>
      </c>
      <c r="B573" s="191" t="s">
        <v>3395</v>
      </c>
      <c r="C573" s="190" t="s">
        <v>2790</v>
      </c>
      <c r="D573" s="232" t="s">
        <v>3666</v>
      </c>
    </row>
    <row r="574" spans="1:4" ht="9">
      <c r="A574" s="227">
        <v>3</v>
      </c>
      <c r="B574" s="191" t="s">
        <v>3396</v>
      </c>
      <c r="C574" s="47" t="s">
        <v>2791</v>
      </c>
      <c r="D574" s="232" t="s">
        <v>3667</v>
      </c>
    </row>
    <row r="575" spans="1:4" ht="9">
      <c r="A575" s="227">
        <v>4</v>
      </c>
      <c r="B575" s="191" t="s">
        <v>3397</v>
      </c>
      <c r="C575" s="47" t="s">
        <v>2792</v>
      </c>
      <c r="D575" s="232" t="s">
        <v>3668</v>
      </c>
    </row>
    <row r="576" spans="1:4" ht="9">
      <c r="A576" s="227">
        <v>5</v>
      </c>
      <c r="B576" s="192" t="s">
        <v>3398</v>
      </c>
      <c r="C576" s="47" t="s">
        <v>277</v>
      </c>
      <c r="D576" s="232" t="s">
        <v>3669</v>
      </c>
    </row>
    <row r="577" spans="1:4" ht="9">
      <c r="A577" s="227">
        <v>6</v>
      </c>
      <c r="B577" s="192" t="s">
        <v>3399</v>
      </c>
      <c r="C577" s="59" t="s">
        <v>2793</v>
      </c>
      <c r="D577" s="232" t="s">
        <v>3670</v>
      </c>
    </row>
    <row r="578" spans="1:4" ht="18">
      <c r="A578" s="227">
        <v>7</v>
      </c>
      <c r="B578" s="191" t="s">
        <v>4199</v>
      </c>
      <c r="C578" s="190" t="s">
        <v>2794</v>
      </c>
      <c r="D578" s="232" t="s">
        <v>3671</v>
      </c>
    </row>
    <row r="579" spans="1:4" ht="9">
      <c r="A579" s="227">
        <v>8</v>
      </c>
      <c r="B579" s="191" t="s">
        <v>3401</v>
      </c>
      <c r="C579" s="47" t="s">
        <v>214</v>
      </c>
      <c r="D579" s="232" t="s">
        <v>3672</v>
      </c>
    </row>
    <row r="580" spans="1:4" ht="9">
      <c r="A580" s="227">
        <v>9</v>
      </c>
      <c r="B580" s="191" t="s">
        <v>3401</v>
      </c>
      <c r="C580" s="47" t="s">
        <v>2795</v>
      </c>
      <c r="D580" s="232" t="s">
        <v>3673</v>
      </c>
    </row>
    <row r="581" spans="1:4" ht="9">
      <c r="A581" s="227">
        <v>10</v>
      </c>
      <c r="B581" s="191" t="s">
        <v>3401</v>
      </c>
      <c r="C581" s="47" t="s">
        <v>214</v>
      </c>
      <c r="D581" s="232" t="s">
        <v>3674</v>
      </c>
    </row>
    <row r="582" spans="1:4" ht="9">
      <c r="A582" s="227">
        <v>11</v>
      </c>
      <c r="B582" s="191" t="s">
        <v>3401</v>
      </c>
      <c r="C582" s="47" t="s">
        <v>214</v>
      </c>
      <c r="D582" s="232" t="s">
        <v>3675</v>
      </c>
    </row>
    <row r="583" spans="1:4" ht="9">
      <c r="A583" s="227">
        <v>12</v>
      </c>
      <c r="B583" s="192" t="s">
        <v>3402</v>
      </c>
      <c r="C583" s="47" t="s">
        <v>2796</v>
      </c>
      <c r="D583" s="232" t="s">
        <v>3676</v>
      </c>
    </row>
    <row r="584" spans="1:4" ht="9">
      <c r="A584" s="227">
        <v>13</v>
      </c>
      <c r="B584" s="183" t="s">
        <v>3403</v>
      </c>
      <c r="C584" s="47" t="s">
        <v>2797</v>
      </c>
      <c r="D584" s="232" t="s">
        <v>3677</v>
      </c>
    </row>
    <row r="585" spans="1:4" ht="9">
      <c r="A585" s="227">
        <v>14</v>
      </c>
      <c r="B585" s="192" t="s">
        <v>3402</v>
      </c>
      <c r="C585" s="47" t="s">
        <v>2798</v>
      </c>
      <c r="D585" s="232" t="s">
        <v>3678</v>
      </c>
    </row>
    <row r="586" spans="1:4" ht="9">
      <c r="A586" s="227">
        <v>15</v>
      </c>
      <c r="B586" s="191" t="s">
        <v>3401</v>
      </c>
      <c r="C586" s="47" t="s">
        <v>2799</v>
      </c>
      <c r="D586" s="232" t="s">
        <v>3679</v>
      </c>
    </row>
    <row r="587" spans="1:4" ht="9">
      <c r="A587" s="227">
        <v>16</v>
      </c>
      <c r="B587" s="183" t="s">
        <v>3404</v>
      </c>
      <c r="C587" s="47" t="s">
        <v>2800</v>
      </c>
      <c r="D587" s="232" t="s">
        <v>3680</v>
      </c>
    </row>
    <row r="588" spans="1:4" ht="9">
      <c r="A588" s="227">
        <v>17</v>
      </c>
      <c r="B588" s="183" t="s">
        <v>3405</v>
      </c>
      <c r="C588" s="47" t="s">
        <v>2801</v>
      </c>
      <c r="D588" s="232" t="s">
        <v>3681</v>
      </c>
    </row>
    <row r="589" spans="1:4" ht="9">
      <c r="A589" s="227">
        <v>18</v>
      </c>
      <c r="B589" s="183" t="s">
        <v>3406</v>
      </c>
      <c r="C589" s="47" t="s">
        <v>2801</v>
      </c>
      <c r="D589" s="232" t="s">
        <v>3682</v>
      </c>
    </row>
    <row r="590" spans="1:4" ht="18">
      <c r="A590" s="227">
        <v>19</v>
      </c>
      <c r="B590" s="183" t="s">
        <v>3406</v>
      </c>
      <c r="C590" s="190" t="s">
        <v>2802</v>
      </c>
      <c r="D590" s="232" t="s">
        <v>3683</v>
      </c>
    </row>
    <row r="591" spans="1:4" ht="18">
      <c r="A591" s="227">
        <v>20</v>
      </c>
      <c r="B591" s="183" t="s">
        <v>3407</v>
      </c>
      <c r="C591" s="190" t="s">
        <v>2803</v>
      </c>
      <c r="D591" s="232" t="s">
        <v>3684</v>
      </c>
    </row>
    <row r="592" spans="1:4" ht="9">
      <c r="A592" s="227">
        <v>21</v>
      </c>
      <c r="B592" s="183" t="s">
        <v>3402</v>
      </c>
      <c r="C592" s="47" t="s">
        <v>2804</v>
      </c>
      <c r="D592" s="232" t="s">
        <v>3685</v>
      </c>
    </row>
    <row r="593" spans="1:4" ht="9">
      <c r="A593" s="227">
        <v>22</v>
      </c>
      <c r="B593" s="183" t="s">
        <v>4200</v>
      </c>
      <c r="C593" s="47" t="s">
        <v>2805</v>
      </c>
      <c r="D593" s="232" t="s">
        <v>3686</v>
      </c>
    </row>
    <row r="594" spans="1:4" ht="9">
      <c r="A594" s="227">
        <v>23</v>
      </c>
      <c r="B594" s="183" t="s">
        <v>3402</v>
      </c>
      <c r="C594" s="47" t="s">
        <v>2805</v>
      </c>
      <c r="D594" s="232" t="s">
        <v>3686</v>
      </c>
    </row>
    <row r="595" spans="1:4" ht="9">
      <c r="A595" s="227">
        <v>24</v>
      </c>
      <c r="B595" s="183" t="s">
        <v>3401</v>
      </c>
      <c r="C595" s="47" t="s">
        <v>2806</v>
      </c>
      <c r="D595" s="232" t="s">
        <v>3687</v>
      </c>
    </row>
    <row r="596" spans="1:4" ht="9">
      <c r="A596" s="227">
        <v>25</v>
      </c>
      <c r="B596" s="183" t="s">
        <v>3408</v>
      </c>
      <c r="C596" s="47" t="s">
        <v>2807</v>
      </c>
      <c r="D596" s="232" t="s">
        <v>3688</v>
      </c>
    </row>
    <row r="597" spans="1:4" ht="9">
      <c r="A597" s="227">
        <v>26</v>
      </c>
      <c r="B597" s="183" t="s">
        <v>3409</v>
      </c>
      <c r="C597" s="47" t="s">
        <v>2808</v>
      </c>
      <c r="D597" s="232" t="s">
        <v>1587</v>
      </c>
    </row>
    <row r="598" spans="1:4" ht="9">
      <c r="A598" s="227">
        <v>27</v>
      </c>
      <c r="B598" s="183" t="s">
        <v>3408</v>
      </c>
      <c r="C598" s="47" t="s">
        <v>2809</v>
      </c>
      <c r="D598" s="232" t="s">
        <v>3689</v>
      </c>
    </row>
    <row r="599" spans="1:4" ht="9">
      <c r="A599" s="227">
        <v>28</v>
      </c>
      <c r="B599" s="183" t="s">
        <v>3401</v>
      </c>
      <c r="C599" s="47" t="s">
        <v>214</v>
      </c>
      <c r="D599" s="232" t="s">
        <v>3690</v>
      </c>
    </row>
    <row r="600" spans="1:4" ht="9">
      <c r="A600" s="227">
        <v>29</v>
      </c>
      <c r="B600" s="183" t="s">
        <v>3410</v>
      </c>
      <c r="C600" s="47" t="s">
        <v>764</v>
      </c>
      <c r="D600" s="232" t="s">
        <v>3691</v>
      </c>
    </row>
    <row r="601" spans="1:4" ht="9">
      <c r="A601" s="227">
        <v>30</v>
      </c>
      <c r="B601" s="183" t="s">
        <v>3411</v>
      </c>
      <c r="C601" s="47" t="s">
        <v>2810</v>
      </c>
      <c r="D601" s="232" t="s">
        <v>3692</v>
      </c>
    </row>
    <row r="602" spans="1:4" ht="9">
      <c r="A602" s="227">
        <v>31</v>
      </c>
      <c r="B602" s="183" t="s">
        <v>3411</v>
      </c>
      <c r="C602" s="47" t="s">
        <v>2811</v>
      </c>
      <c r="D602" s="232" t="s">
        <v>3693</v>
      </c>
    </row>
    <row r="603" spans="1:4" ht="9">
      <c r="A603" s="227">
        <v>32</v>
      </c>
      <c r="B603" s="183" t="s">
        <v>3411</v>
      </c>
      <c r="C603" s="47" t="s">
        <v>308</v>
      </c>
      <c r="D603" s="232" t="s">
        <v>3694</v>
      </c>
    </row>
    <row r="604" spans="1:4" ht="9">
      <c r="A604" s="227">
        <v>33</v>
      </c>
      <c r="B604" s="183" t="s">
        <v>3411</v>
      </c>
      <c r="C604" s="47" t="s">
        <v>308</v>
      </c>
      <c r="D604" s="232" t="s">
        <v>3694</v>
      </c>
    </row>
    <row r="605" spans="1:4" ht="9">
      <c r="A605" s="227">
        <v>34</v>
      </c>
      <c r="B605" s="183" t="s">
        <v>3412</v>
      </c>
      <c r="C605" s="47" t="s">
        <v>220</v>
      </c>
      <c r="D605" s="232" t="s">
        <v>5010</v>
      </c>
    </row>
    <row r="606" spans="1:4" ht="9">
      <c r="A606" s="227">
        <v>35</v>
      </c>
      <c r="B606" s="183" t="s">
        <v>3412</v>
      </c>
      <c r="C606" s="47" t="s">
        <v>220</v>
      </c>
      <c r="D606" s="232" t="s">
        <v>3695</v>
      </c>
    </row>
    <row r="607" spans="1:4" ht="9">
      <c r="A607" s="227">
        <v>36</v>
      </c>
      <c r="B607" s="183" t="s">
        <v>3402</v>
      </c>
      <c r="C607" s="47" t="s">
        <v>1248</v>
      </c>
      <c r="D607" s="232" t="s">
        <v>3696</v>
      </c>
    </row>
    <row r="608" spans="1:4" ht="9">
      <c r="A608" s="227">
        <v>37</v>
      </c>
      <c r="B608" s="183" t="s">
        <v>3413</v>
      </c>
      <c r="C608" s="47" t="s">
        <v>2811</v>
      </c>
      <c r="D608" s="232" t="s">
        <v>4201</v>
      </c>
    </row>
    <row r="609" spans="1:4" ht="9">
      <c r="A609" s="227">
        <v>38</v>
      </c>
      <c r="B609" s="183" t="s">
        <v>3413</v>
      </c>
      <c r="C609" s="47" t="s">
        <v>2811</v>
      </c>
      <c r="D609" s="232" t="s">
        <v>3697</v>
      </c>
    </row>
    <row r="610" spans="1:4" ht="9">
      <c r="A610" s="227">
        <v>39</v>
      </c>
      <c r="B610" s="183" t="s">
        <v>3411</v>
      </c>
      <c r="C610" s="47" t="s">
        <v>214</v>
      </c>
      <c r="D610" s="232" t="s">
        <v>3901</v>
      </c>
    </row>
    <row r="611" spans="1:4" ht="9">
      <c r="A611" s="227">
        <v>40</v>
      </c>
      <c r="B611" s="183" t="s">
        <v>3414</v>
      </c>
      <c r="C611" s="47" t="s">
        <v>2812</v>
      </c>
      <c r="D611" s="232" t="s">
        <v>3698</v>
      </c>
    </row>
    <row r="612" spans="1:4" ht="9">
      <c r="A612" s="227">
        <v>41</v>
      </c>
      <c r="B612" s="183" t="s">
        <v>3415</v>
      </c>
      <c r="C612" s="47" t="s">
        <v>985</v>
      </c>
      <c r="D612" s="232" t="s">
        <v>5286</v>
      </c>
    </row>
    <row r="613" spans="1:4" ht="9">
      <c r="A613" s="227">
        <v>42</v>
      </c>
      <c r="B613" s="183" t="s">
        <v>3416</v>
      </c>
      <c r="C613" s="47" t="s">
        <v>2813</v>
      </c>
      <c r="D613" s="232" t="s">
        <v>3699</v>
      </c>
    </row>
    <row r="614" spans="1:4" ht="9">
      <c r="A614" s="227">
        <v>43</v>
      </c>
      <c r="B614" s="183" t="s">
        <v>3412</v>
      </c>
      <c r="C614" s="47" t="s">
        <v>2814</v>
      </c>
      <c r="D614" s="232" t="s">
        <v>3700</v>
      </c>
    </row>
    <row r="615" spans="1:4" ht="9">
      <c r="A615" s="227">
        <v>44</v>
      </c>
      <c r="B615" s="183" t="s">
        <v>3417</v>
      </c>
      <c r="C615" s="47" t="s">
        <v>2815</v>
      </c>
      <c r="D615" s="232" t="s">
        <v>4202</v>
      </c>
    </row>
    <row r="616" spans="1:4" ht="9">
      <c r="A616" s="227">
        <v>45</v>
      </c>
      <c r="B616" s="183" t="s">
        <v>3418</v>
      </c>
      <c r="C616" s="47" t="s">
        <v>2816</v>
      </c>
      <c r="D616" s="232" t="s">
        <v>3701</v>
      </c>
    </row>
    <row r="617" spans="1:4" ht="9">
      <c r="A617" s="227">
        <v>46</v>
      </c>
      <c r="B617" s="183" t="s">
        <v>3417</v>
      </c>
      <c r="C617" s="47" t="s">
        <v>2815</v>
      </c>
      <c r="D617" s="232" t="s">
        <v>4203</v>
      </c>
    </row>
    <row r="618" spans="1:4" ht="9">
      <c r="A618" s="227">
        <v>47</v>
      </c>
      <c r="B618" s="183" t="s">
        <v>3419</v>
      </c>
      <c r="C618" s="47" t="s">
        <v>4204</v>
      </c>
      <c r="D618" s="232" t="s">
        <v>5230</v>
      </c>
    </row>
    <row r="619" spans="1:4" ht="9">
      <c r="A619" s="227">
        <v>48</v>
      </c>
      <c r="B619" s="183" t="s">
        <v>3420</v>
      </c>
      <c r="C619" s="47" t="s">
        <v>2818</v>
      </c>
      <c r="D619" s="232" t="s">
        <v>3702</v>
      </c>
    </row>
    <row r="620" spans="1:4" ht="9">
      <c r="A620" s="227">
        <v>49</v>
      </c>
      <c r="B620" s="183" t="s">
        <v>3421</v>
      </c>
      <c r="C620" s="47" t="s">
        <v>1056</v>
      </c>
      <c r="D620" s="232" t="s">
        <v>3703</v>
      </c>
    </row>
    <row r="621" spans="1:4" ht="9">
      <c r="A621" s="227">
        <v>50</v>
      </c>
      <c r="B621" s="183" t="s">
        <v>3422</v>
      </c>
      <c r="C621" s="47" t="s">
        <v>985</v>
      </c>
      <c r="D621" s="233" t="s">
        <v>3704</v>
      </c>
    </row>
    <row r="622" spans="1:4" ht="9">
      <c r="A622" s="227">
        <v>51</v>
      </c>
      <c r="B622" s="183" t="s">
        <v>3423</v>
      </c>
      <c r="C622" s="47" t="s">
        <v>985</v>
      </c>
      <c r="D622" s="233" t="s">
        <v>3705</v>
      </c>
    </row>
    <row r="623" spans="1:4" ht="9">
      <c r="A623" s="227">
        <v>52</v>
      </c>
      <c r="B623" s="183" t="s">
        <v>3423</v>
      </c>
      <c r="C623" s="47" t="s">
        <v>985</v>
      </c>
      <c r="D623" s="233" t="s">
        <v>3706</v>
      </c>
    </row>
    <row r="624" spans="1:4" ht="9">
      <c r="A624" s="227">
        <v>53</v>
      </c>
      <c r="B624" s="183" t="s">
        <v>3402</v>
      </c>
      <c r="C624" s="47" t="s">
        <v>2819</v>
      </c>
      <c r="D624" s="233" t="s">
        <v>3707</v>
      </c>
    </row>
    <row r="625" spans="1:4" ht="9">
      <c r="A625" s="227">
        <v>54</v>
      </c>
      <c r="B625" s="183" t="s">
        <v>3402</v>
      </c>
      <c r="C625" s="47" t="s">
        <v>4205</v>
      </c>
      <c r="D625" s="233" t="s">
        <v>3708</v>
      </c>
    </row>
    <row r="626" spans="1:4" ht="9">
      <c r="A626" s="227">
        <v>55</v>
      </c>
      <c r="B626" s="183" t="s">
        <v>3402</v>
      </c>
      <c r="C626" s="47" t="s">
        <v>2821</v>
      </c>
      <c r="D626" s="233" t="s">
        <v>3709</v>
      </c>
    </row>
    <row r="627" spans="1:4" ht="9">
      <c r="A627" s="227">
        <v>56</v>
      </c>
      <c r="B627" s="183" t="s">
        <v>3424</v>
      </c>
      <c r="C627" s="47" t="s">
        <v>1383</v>
      </c>
      <c r="D627" s="233" t="s">
        <v>3710</v>
      </c>
    </row>
    <row r="628" spans="1:4" ht="9">
      <c r="A628" s="227">
        <v>57</v>
      </c>
      <c r="B628" s="183" t="s">
        <v>3425</v>
      </c>
      <c r="C628" s="47" t="s">
        <v>2822</v>
      </c>
      <c r="D628" s="233" t="s">
        <v>3711</v>
      </c>
    </row>
    <row r="629" spans="1:4" ht="9">
      <c r="A629" s="227">
        <v>58</v>
      </c>
      <c r="B629" s="183" t="s">
        <v>3426</v>
      </c>
      <c r="C629" s="47" t="s">
        <v>2823</v>
      </c>
      <c r="D629" s="233" t="s">
        <v>3712</v>
      </c>
    </row>
    <row r="630" spans="1:4" ht="9">
      <c r="A630" s="227">
        <v>59</v>
      </c>
      <c r="B630" s="183" t="s">
        <v>3426</v>
      </c>
      <c r="C630" s="47" t="s">
        <v>4206</v>
      </c>
      <c r="D630" s="233" t="s">
        <v>3879</v>
      </c>
    </row>
    <row r="631" spans="1:4" ht="9">
      <c r="A631" s="227">
        <v>60</v>
      </c>
      <c r="B631" s="183" t="s">
        <v>3427</v>
      </c>
      <c r="C631" s="47" t="s">
        <v>2825</v>
      </c>
      <c r="D631" s="233" t="s">
        <v>3713</v>
      </c>
    </row>
    <row r="632" spans="1:4" ht="9">
      <c r="A632" s="227">
        <v>61</v>
      </c>
      <c r="B632" s="183" t="s">
        <v>3427</v>
      </c>
      <c r="C632" s="47" t="s">
        <v>2826</v>
      </c>
      <c r="D632" s="233" t="s">
        <v>3714</v>
      </c>
    </row>
    <row r="633" spans="1:4" ht="9">
      <c r="A633" s="227">
        <v>62</v>
      </c>
      <c r="B633" s="183" t="s">
        <v>3425</v>
      </c>
      <c r="C633" s="47" t="s">
        <v>2827</v>
      </c>
      <c r="D633" s="233" t="s">
        <v>3715</v>
      </c>
    </row>
    <row r="634" spans="1:4" ht="9">
      <c r="A634" s="227">
        <v>63</v>
      </c>
      <c r="B634" s="183" t="s">
        <v>3400</v>
      </c>
      <c r="C634" s="47" t="s">
        <v>5018</v>
      </c>
      <c r="D634" s="233" t="s">
        <v>4998</v>
      </c>
    </row>
    <row r="635" spans="1:4" ht="9">
      <c r="A635" s="227">
        <v>64</v>
      </c>
      <c r="B635" s="183" t="s">
        <v>3400</v>
      </c>
      <c r="C635" s="47" t="s">
        <v>5018</v>
      </c>
      <c r="D635" s="233" t="s">
        <v>4998</v>
      </c>
    </row>
    <row r="636" spans="1:4" ht="9">
      <c r="A636" s="227">
        <v>65</v>
      </c>
      <c r="B636" s="183" t="s">
        <v>3426</v>
      </c>
      <c r="C636" s="47" t="s">
        <v>959</v>
      </c>
      <c r="D636" s="233" t="s">
        <v>3716</v>
      </c>
    </row>
    <row r="637" spans="1:4" ht="9">
      <c r="A637" s="227">
        <v>66</v>
      </c>
      <c r="B637" s="183" t="s">
        <v>3428</v>
      </c>
      <c r="C637" s="47" t="s">
        <v>2829</v>
      </c>
      <c r="D637" s="233" t="s">
        <v>3717</v>
      </c>
    </row>
    <row r="638" spans="1:4" ht="9">
      <c r="A638" s="227">
        <v>67</v>
      </c>
      <c r="B638" s="183" t="s">
        <v>3428</v>
      </c>
      <c r="C638" s="47" t="s">
        <v>2830</v>
      </c>
      <c r="D638" s="233" t="s">
        <v>3718</v>
      </c>
    </row>
    <row r="639" spans="1:4" ht="9">
      <c r="A639" s="227">
        <v>68</v>
      </c>
      <c r="B639" s="183" t="s">
        <v>3428</v>
      </c>
      <c r="C639" s="47" t="s">
        <v>2831</v>
      </c>
      <c r="D639" s="233" t="s">
        <v>3719</v>
      </c>
    </row>
    <row r="640" spans="1:4" ht="9">
      <c r="A640" s="227">
        <v>69</v>
      </c>
      <c r="B640" s="183" t="s">
        <v>3428</v>
      </c>
      <c r="C640" s="185" t="s">
        <v>2832</v>
      </c>
      <c r="D640" s="233" t="s">
        <v>3720</v>
      </c>
    </row>
    <row r="641" spans="1:4" ht="9">
      <c r="A641" s="227">
        <v>70</v>
      </c>
      <c r="B641" s="183" t="s">
        <v>4207</v>
      </c>
      <c r="C641" s="185" t="s">
        <v>2832</v>
      </c>
      <c r="D641" s="233" t="s">
        <v>3721</v>
      </c>
    </row>
    <row r="642" spans="1:4" ht="9">
      <c r="A642" s="227">
        <v>71</v>
      </c>
      <c r="B642" s="183" t="s">
        <v>3429</v>
      </c>
      <c r="C642" s="47" t="s">
        <v>4208</v>
      </c>
      <c r="D642" s="233" t="s">
        <v>3722</v>
      </c>
    </row>
    <row r="643" spans="1:4" ht="9">
      <c r="A643" s="227">
        <v>72</v>
      </c>
      <c r="B643" s="183" t="s">
        <v>3430</v>
      </c>
      <c r="C643" s="47" t="s">
        <v>100</v>
      </c>
      <c r="D643" s="233" t="s">
        <v>3723</v>
      </c>
    </row>
    <row r="644" spans="1:4" ht="9">
      <c r="A644" s="227">
        <v>73</v>
      </c>
      <c r="B644" s="183" t="s">
        <v>3428</v>
      </c>
      <c r="C644" s="190" t="s">
        <v>2834</v>
      </c>
      <c r="D644" s="233" t="s">
        <v>3724</v>
      </c>
    </row>
    <row r="645" spans="1:4" ht="9">
      <c r="A645" s="227">
        <v>74</v>
      </c>
      <c r="B645" s="183" t="s">
        <v>3431</v>
      </c>
      <c r="C645" s="190" t="s">
        <v>2835</v>
      </c>
      <c r="D645" s="233" t="s">
        <v>3725</v>
      </c>
    </row>
    <row r="646" spans="1:4" ht="9">
      <c r="A646" s="227">
        <v>75</v>
      </c>
      <c r="B646" s="183" t="s">
        <v>3431</v>
      </c>
      <c r="C646" s="47" t="s">
        <v>2836</v>
      </c>
      <c r="D646" s="233" t="s">
        <v>3512</v>
      </c>
    </row>
    <row r="647" spans="1:4" ht="9">
      <c r="A647" s="227">
        <v>76</v>
      </c>
      <c r="B647" s="183" t="s">
        <v>3432</v>
      </c>
      <c r="C647" s="47" t="s">
        <v>675</v>
      </c>
      <c r="D647" s="233" t="s">
        <v>3726</v>
      </c>
    </row>
    <row r="648" spans="1:4" ht="9">
      <c r="A648" s="227">
        <v>77</v>
      </c>
      <c r="B648" s="183" t="s">
        <v>4210</v>
      </c>
      <c r="C648" s="47" t="s">
        <v>2837</v>
      </c>
      <c r="D648" s="233" t="s">
        <v>3727</v>
      </c>
    </row>
    <row r="649" spans="1:4" ht="9">
      <c r="A649" s="227">
        <v>78</v>
      </c>
      <c r="B649" s="183" t="s">
        <v>3434</v>
      </c>
      <c r="C649" s="47" t="s">
        <v>2838</v>
      </c>
      <c r="D649" s="233" t="s">
        <v>5231</v>
      </c>
    </row>
    <row r="650" spans="1:4" ht="9">
      <c r="A650" s="227">
        <v>79</v>
      </c>
      <c r="B650" s="183" t="s">
        <v>3434</v>
      </c>
      <c r="C650" s="47" t="s">
        <v>210</v>
      </c>
      <c r="D650" s="233" t="s">
        <v>3728</v>
      </c>
    </row>
    <row r="651" spans="1:4" ht="9">
      <c r="A651" s="227">
        <v>80</v>
      </c>
      <c r="B651" s="183" t="s">
        <v>3434</v>
      </c>
      <c r="C651" s="47" t="s">
        <v>1467</v>
      </c>
      <c r="D651" s="233" t="s">
        <v>3729</v>
      </c>
    </row>
    <row r="652" spans="1:4" ht="9">
      <c r="A652" s="227">
        <v>81</v>
      </c>
      <c r="B652" s="183" t="s">
        <v>3435</v>
      </c>
      <c r="C652" s="47" t="s">
        <v>277</v>
      </c>
      <c r="D652" s="233" t="s">
        <v>3730</v>
      </c>
    </row>
    <row r="653" spans="1:4" ht="9">
      <c r="A653" s="227">
        <v>82</v>
      </c>
      <c r="B653" s="183" t="s">
        <v>3428</v>
      </c>
      <c r="C653" s="47" t="s">
        <v>674</v>
      </c>
      <c r="D653" s="233" t="s">
        <v>4221</v>
      </c>
    </row>
    <row r="654" spans="1:4" ht="9">
      <c r="A654" s="227">
        <v>83</v>
      </c>
      <c r="B654" s="183" t="s">
        <v>3431</v>
      </c>
      <c r="C654" s="47" t="s">
        <v>4211</v>
      </c>
      <c r="D654" s="233" t="s">
        <v>3902</v>
      </c>
    </row>
    <row r="655" spans="1:4" ht="9">
      <c r="A655" s="227">
        <v>84</v>
      </c>
      <c r="B655" s="183" t="s">
        <v>3428</v>
      </c>
      <c r="C655" s="190" t="s">
        <v>2840</v>
      </c>
      <c r="D655" s="233" t="s">
        <v>4212</v>
      </c>
    </row>
    <row r="656" spans="1:4" ht="9">
      <c r="A656" s="227">
        <v>85</v>
      </c>
      <c r="B656" s="183" t="s">
        <v>3428</v>
      </c>
      <c r="C656" s="47" t="s">
        <v>2841</v>
      </c>
      <c r="D656" s="233" t="s">
        <v>3731</v>
      </c>
    </row>
    <row r="657" spans="1:4" ht="9">
      <c r="A657" s="227">
        <v>86</v>
      </c>
      <c r="B657" s="183" t="s">
        <v>3428</v>
      </c>
      <c r="C657" s="47" t="s">
        <v>2629</v>
      </c>
      <c r="D657" s="233" t="s">
        <v>4209</v>
      </c>
    </row>
    <row r="658" spans="1:4" ht="9">
      <c r="A658" s="227">
        <v>87</v>
      </c>
      <c r="B658" s="183" t="s">
        <v>3428</v>
      </c>
      <c r="C658" s="47" t="s">
        <v>2629</v>
      </c>
      <c r="D658" s="233" t="s">
        <v>4209</v>
      </c>
    </row>
    <row r="659" spans="1:4" ht="9">
      <c r="A659" s="227">
        <v>88</v>
      </c>
      <c r="B659" s="183" t="s">
        <v>3436</v>
      </c>
      <c r="C659" s="47" t="s">
        <v>2842</v>
      </c>
      <c r="D659" s="233" t="s">
        <v>3732</v>
      </c>
    </row>
    <row r="660" spans="1:4" ht="9">
      <c r="A660" s="227">
        <v>89</v>
      </c>
      <c r="B660" s="183" t="s">
        <v>3437</v>
      </c>
      <c r="C660" s="47" t="s">
        <v>2843</v>
      </c>
      <c r="D660" s="233" t="s">
        <v>4213</v>
      </c>
    </row>
    <row r="661" spans="1:4" ht="9">
      <c r="A661" s="227">
        <v>90</v>
      </c>
      <c r="B661" s="183" t="s">
        <v>3438</v>
      </c>
      <c r="C661" s="59" t="s">
        <v>2844</v>
      </c>
      <c r="D661" s="233" t="s">
        <v>3733</v>
      </c>
    </row>
    <row r="662" spans="1:4" ht="9">
      <c r="A662" s="227">
        <v>91</v>
      </c>
      <c r="B662" s="183" t="s">
        <v>3439</v>
      </c>
      <c r="C662" s="47" t="s">
        <v>1198</v>
      </c>
      <c r="D662" s="233" t="s">
        <v>3734</v>
      </c>
    </row>
    <row r="663" spans="1:4" ht="9">
      <c r="A663" s="227">
        <v>92</v>
      </c>
      <c r="B663" s="183" t="s">
        <v>3440</v>
      </c>
      <c r="C663" s="47" t="s">
        <v>207</v>
      </c>
      <c r="D663" s="233" t="s">
        <v>3735</v>
      </c>
    </row>
    <row r="664" spans="1:4" ht="9">
      <c r="A664" s="227">
        <v>93</v>
      </c>
      <c r="B664" s="183" t="s">
        <v>3441</v>
      </c>
      <c r="C664" s="47" t="s">
        <v>2845</v>
      </c>
      <c r="D664" s="233" t="s">
        <v>3885</v>
      </c>
    </row>
    <row r="665" spans="1:4" ht="9">
      <c r="A665" s="227">
        <v>94</v>
      </c>
      <c r="B665" s="183" t="s">
        <v>3443</v>
      </c>
      <c r="C665" s="47" t="s">
        <v>214</v>
      </c>
      <c r="D665" s="233" t="s">
        <v>3736</v>
      </c>
    </row>
    <row r="666" spans="1:4" ht="9">
      <c r="A666" s="227">
        <v>95</v>
      </c>
      <c r="B666" s="183" t="s">
        <v>3440</v>
      </c>
      <c r="C666" s="47" t="s">
        <v>220</v>
      </c>
      <c r="D666" s="233" t="s">
        <v>3737</v>
      </c>
    </row>
    <row r="667" spans="1:4" ht="9">
      <c r="A667" s="227">
        <v>96</v>
      </c>
      <c r="B667" s="183" t="s">
        <v>4214</v>
      </c>
      <c r="C667" s="47" t="s">
        <v>220</v>
      </c>
      <c r="D667" s="233" t="s">
        <v>3737</v>
      </c>
    </row>
    <row r="668" spans="1:4" ht="9">
      <c r="A668" s="227">
        <v>97</v>
      </c>
      <c r="B668" s="183" t="s">
        <v>3443</v>
      </c>
      <c r="C668" s="47" t="s">
        <v>338</v>
      </c>
      <c r="D668" s="233" t="s">
        <v>3738</v>
      </c>
    </row>
    <row r="669" spans="1:4" ht="9">
      <c r="A669" s="227">
        <v>98</v>
      </c>
      <c r="B669" s="183" t="s">
        <v>3444</v>
      </c>
      <c r="C669" s="47" t="s">
        <v>2846</v>
      </c>
      <c r="D669" s="233" t="s">
        <v>3739</v>
      </c>
    </row>
    <row r="670" spans="1:4" ht="9">
      <c r="A670" s="227">
        <v>99</v>
      </c>
      <c r="B670" s="183" t="s">
        <v>3440</v>
      </c>
      <c r="C670" s="47" t="s">
        <v>2847</v>
      </c>
      <c r="D670" s="233" t="s">
        <v>3740</v>
      </c>
    </row>
    <row r="671" spans="1:4" ht="9">
      <c r="A671" s="227">
        <v>100</v>
      </c>
      <c r="B671" s="183" t="s">
        <v>3445</v>
      </c>
      <c r="C671" s="190" t="s">
        <v>4215</v>
      </c>
      <c r="D671" s="233" t="s">
        <v>3741</v>
      </c>
    </row>
    <row r="672" spans="1:4" ht="9">
      <c r="A672" s="227">
        <v>101</v>
      </c>
      <c r="B672" s="183" t="s">
        <v>3440</v>
      </c>
      <c r="C672" s="47" t="s">
        <v>2849</v>
      </c>
      <c r="D672" s="233" t="s">
        <v>3742</v>
      </c>
    </row>
    <row r="673" spans="1:4" ht="9">
      <c r="A673" s="227">
        <v>102</v>
      </c>
      <c r="B673" s="183" t="s">
        <v>3441</v>
      </c>
      <c r="C673" s="47" t="s">
        <v>2850</v>
      </c>
      <c r="D673" s="233" t="s">
        <v>3743</v>
      </c>
    </row>
    <row r="674" spans="1:4" ht="9">
      <c r="A674" s="227">
        <v>103</v>
      </c>
      <c r="B674" s="183" t="s">
        <v>3440</v>
      </c>
      <c r="C674" s="47" t="s">
        <v>223</v>
      </c>
      <c r="D674" s="233" t="s">
        <v>3744</v>
      </c>
    </row>
    <row r="675" spans="1:4" ht="9">
      <c r="A675" s="227">
        <v>104</v>
      </c>
      <c r="B675" s="183" t="s">
        <v>4216</v>
      </c>
      <c r="C675" s="47" t="s">
        <v>2851</v>
      </c>
      <c r="D675" s="233" t="s">
        <v>3745</v>
      </c>
    </row>
    <row r="676" spans="1:4" ht="9">
      <c r="A676" s="227">
        <v>105</v>
      </c>
      <c r="B676" s="183" t="s">
        <v>3440</v>
      </c>
      <c r="C676" s="47" t="s">
        <v>308</v>
      </c>
      <c r="D676" s="233" t="s">
        <v>5232</v>
      </c>
    </row>
    <row r="677" spans="1:4" ht="9">
      <c r="A677" s="227">
        <v>106</v>
      </c>
      <c r="B677" s="183" t="s">
        <v>3440</v>
      </c>
      <c r="C677" s="47" t="s">
        <v>2852</v>
      </c>
      <c r="D677" s="233" t="s">
        <v>3746</v>
      </c>
    </row>
    <row r="678" spans="1:4" ht="9">
      <c r="A678" s="227">
        <v>107</v>
      </c>
      <c r="B678" s="183" t="s">
        <v>3435</v>
      </c>
      <c r="C678" s="47" t="s">
        <v>2853</v>
      </c>
      <c r="D678" s="233" t="s">
        <v>3747</v>
      </c>
    </row>
    <row r="679" spans="1:4" ht="9">
      <c r="A679" s="227">
        <v>108</v>
      </c>
      <c r="B679" s="183" t="s">
        <v>3435</v>
      </c>
      <c r="C679" s="47" t="s">
        <v>2854</v>
      </c>
      <c r="D679" s="233" t="s">
        <v>3748</v>
      </c>
    </row>
    <row r="680" spans="1:4" ht="9">
      <c r="A680" s="227">
        <v>109</v>
      </c>
      <c r="B680" s="183" t="s">
        <v>3435</v>
      </c>
      <c r="C680" s="47" t="s">
        <v>2854</v>
      </c>
      <c r="D680" s="233" t="s">
        <v>3749</v>
      </c>
    </row>
    <row r="681" spans="1:4" ht="9">
      <c r="A681" s="227">
        <v>110</v>
      </c>
      <c r="B681" s="183" t="s">
        <v>3446</v>
      </c>
      <c r="C681" s="47" t="s">
        <v>2855</v>
      </c>
      <c r="D681" s="233" t="s">
        <v>3750</v>
      </c>
    </row>
    <row r="682" spans="1:4" ht="9">
      <c r="A682" s="227">
        <v>111</v>
      </c>
      <c r="B682" s="183" t="s">
        <v>3435</v>
      </c>
      <c r="C682" s="47" t="s">
        <v>4217</v>
      </c>
      <c r="D682" s="233" t="s">
        <v>3751</v>
      </c>
    </row>
    <row r="683" spans="1:4" ht="18">
      <c r="A683" s="227">
        <v>112</v>
      </c>
      <c r="B683" s="183" t="s">
        <v>3447</v>
      </c>
      <c r="C683" s="190" t="s">
        <v>2857</v>
      </c>
      <c r="D683" s="233" t="s">
        <v>3752</v>
      </c>
    </row>
    <row r="684" spans="1:4" ht="9">
      <c r="A684" s="227">
        <v>113</v>
      </c>
      <c r="B684" s="183" t="s">
        <v>4218</v>
      </c>
      <c r="C684" s="47" t="s">
        <v>2858</v>
      </c>
      <c r="D684" s="233" t="s">
        <v>3753</v>
      </c>
    </row>
    <row r="685" spans="1:4" ht="9">
      <c r="A685" s="227">
        <v>114</v>
      </c>
      <c r="B685" s="183" t="s">
        <v>3448</v>
      </c>
      <c r="C685" s="190" t="s">
        <v>2859</v>
      </c>
      <c r="D685" s="233" t="s">
        <v>3754</v>
      </c>
    </row>
    <row r="686" spans="1:4" ht="9">
      <c r="A686" s="227">
        <v>115</v>
      </c>
      <c r="B686" s="183" t="s">
        <v>3449</v>
      </c>
      <c r="C686" s="47" t="s">
        <v>2860</v>
      </c>
      <c r="D686" s="233" t="s">
        <v>3755</v>
      </c>
    </row>
    <row r="687" spans="1:4" ht="9">
      <c r="A687" s="227">
        <v>116</v>
      </c>
      <c r="B687" s="183" t="s">
        <v>3449</v>
      </c>
      <c r="C687" s="47" t="s">
        <v>2861</v>
      </c>
      <c r="D687" s="233" t="s">
        <v>3756</v>
      </c>
    </row>
    <row r="688" spans="1:4" ht="9">
      <c r="A688" s="227">
        <v>117</v>
      </c>
      <c r="B688" s="183" t="s">
        <v>3450</v>
      </c>
      <c r="C688" s="190" t="s">
        <v>2862</v>
      </c>
      <c r="D688" s="233" t="s">
        <v>3757</v>
      </c>
    </row>
    <row r="689" spans="1:4" ht="9">
      <c r="A689" s="227">
        <v>118</v>
      </c>
      <c r="B689" s="183" t="s">
        <v>3428</v>
      </c>
      <c r="C689" s="47" t="s">
        <v>4219</v>
      </c>
      <c r="D689" s="233" t="s">
        <v>3758</v>
      </c>
    </row>
    <row r="690" spans="1:4" ht="9">
      <c r="A690" s="227">
        <v>119</v>
      </c>
      <c r="B690" s="183" t="s">
        <v>3428</v>
      </c>
      <c r="C690" s="47" t="s">
        <v>2864</v>
      </c>
      <c r="D690" s="233" t="s">
        <v>3759</v>
      </c>
    </row>
    <row r="691" spans="1:4" ht="9">
      <c r="A691" s="227">
        <v>120</v>
      </c>
      <c r="B691" s="183" t="s">
        <v>4220</v>
      </c>
      <c r="C691" s="47" t="s">
        <v>1946</v>
      </c>
      <c r="D691" s="233" t="s">
        <v>5233</v>
      </c>
    </row>
    <row r="692" spans="1:4" ht="21" customHeight="1">
      <c r="A692" s="330" t="s">
        <v>32</v>
      </c>
      <c r="B692" s="331"/>
      <c r="C692" s="331"/>
      <c r="D692" s="332"/>
    </row>
    <row r="693" spans="1:4" ht="27">
      <c r="A693" s="210" t="s">
        <v>15</v>
      </c>
      <c r="B693" s="175" t="s">
        <v>16</v>
      </c>
      <c r="C693" s="175" t="s">
        <v>17</v>
      </c>
      <c r="D693" s="211" t="s">
        <v>18</v>
      </c>
    </row>
    <row r="694" spans="1:4" ht="18">
      <c r="A694" s="227">
        <v>1</v>
      </c>
      <c r="B694" s="191" t="s">
        <v>4222</v>
      </c>
      <c r="C694" s="47" t="s">
        <v>196</v>
      </c>
      <c r="D694" s="234" t="s">
        <v>1557</v>
      </c>
    </row>
    <row r="695" spans="1:4" ht="18">
      <c r="A695" s="227">
        <v>2</v>
      </c>
      <c r="B695" s="191" t="s">
        <v>4223</v>
      </c>
      <c r="C695" s="47" t="s">
        <v>4225</v>
      </c>
      <c r="D695" s="234" t="s">
        <v>1559</v>
      </c>
    </row>
    <row r="696" spans="1:4" ht="18">
      <c r="A696" s="227">
        <v>3</v>
      </c>
      <c r="B696" s="191" t="s">
        <v>4224</v>
      </c>
      <c r="C696" s="47" t="s">
        <v>2869</v>
      </c>
      <c r="D696" s="234" t="s">
        <v>1559</v>
      </c>
    </row>
    <row r="697" spans="1:4" ht="18">
      <c r="A697" s="227">
        <v>4</v>
      </c>
      <c r="B697" s="191" t="s">
        <v>4226</v>
      </c>
      <c r="C697" s="47" t="s">
        <v>195</v>
      </c>
      <c r="D697" s="234" t="s">
        <v>1562</v>
      </c>
    </row>
    <row r="698" spans="1:4" ht="18">
      <c r="A698" s="227">
        <v>5</v>
      </c>
      <c r="B698" s="191" t="s">
        <v>4227</v>
      </c>
      <c r="C698" s="187" t="s">
        <v>196</v>
      </c>
      <c r="D698" s="234" t="s">
        <v>1564</v>
      </c>
    </row>
    <row r="699" spans="1:4" ht="18">
      <c r="A699" s="227">
        <v>6</v>
      </c>
      <c r="B699" s="192" t="s">
        <v>4228</v>
      </c>
      <c r="C699" s="47" t="s">
        <v>195</v>
      </c>
      <c r="D699" s="226" t="s">
        <v>1566</v>
      </c>
    </row>
    <row r="700" spans="1:4" ht="18">
      <c r="A700" s="227">
        <v>7</v>
      </c>
      <c r="B700" s="191" t="s">
        <v>4229</v>
      </c>
      <c r="C700" s="47" t="s">
        <v>196</v>
      </c>
      <c r="D700" s="234" t="s">
        <v>1568</v>
      </c>
    </row>
    <row r="701" spans="1:4" ht="18">
      <c r="A701" s="227">
        <v>8</v>
      </c>
      <c r="B701" s="191" t="s">
        <v>4230</v>
      </c>
      <c r="C701" s="190" t="s">
        <v>195</v>
      </c>
      <c r="D701" s="234" t="s">
        <v>1570</v>
      </c>
    </row>
    <row r="702" spans="1:4" ht="18">
      <c r="A702" s="227">
        <v>9</v>
      </c>
      <c r="B702" s="191" t="s">
        <v>4231</v>
      </c>
      <c r="C702" s="47" t="s">
        <v>1573</v>
      </c>
      <c r="D702" s="234" t="s">
        <v>1572</v>
      </c>
    </row>
    <row r="703" spans="1:4" ht="18">
      <c r="A703" s="227">
        <v>10</v>
      </c>
      <c r="B703" s="192" t="s">
        <v>4233</v>
      </c>
      <c r="C703" s="47" t="s">
        <v>4232</v>
      </c>
      <c r="D703" s="226" t="s">
        <v>1576</v>
      </c>
    </row>
    <row r="704" spans="1:4" ht="18">
      <c r="A704" s="227">
        <v>11</v>
      </c>
      <c r="B704" s="192" t="s">
        <v>4235</v>
      </c>
      <c r="C704" s="47" t="s">
        <v>4234</v>
      </c>
      <c r="D704" s="226" t="s">
        <v>1579</v>
      </c>
    </row>
    <row r="705" spans="1:4" ht="27">
      <c r="A705" s="227">
        <v>12</v>
      </c>
      <c r="B705" s="192" t="s">
        <v>4237</v>
      </c>
      <c r="C705" s="47" t="s">
        <v>4236</v>
      </c>
      <c r="D705" s="226" t="s">
        <v>1582</v>
      </c>
    </row>
    <row r="706" spans="1:4" ht="18">
      <c r="A706" s="227">
        <v>13</v>
      </c>
      <c r="B706" s="183" t="s">
        <v>4238</v>
      </c>
      <c r="C706" s="183" t="s">
        <v>1338</v>
      </c>
      <c r="D706" s="226" t="s">
        <v>2891</v>
      </c>
    </row>
    <row r="707" spans="1:4" ht="18">
      <c r="A707" s="227">
        <v>14</v>
      </c>
      <c r="B707" s="183" t="s">
        <v>4239</v>
      </c>
      <c r="C707" s="183" t="s">
        <v>4240</v>
      </c>
      <c r="D707" s="226" t="s">
        <v>1587</v>
      </c>
    </row>
    <row r="708" spans="1:4" ht="18">
      <c r="A708" s="227" t="s">
        <v>229</v>
      </c>
      <c r="B708" s="183" t="s">
        <v>4243</v>
      </c>
      <c r="C708" s="183" t="s">
        <v>4241</v>
      </c>
      <c r="D708" s="226" t="s">
        <v>4242</v>
      </c>
    </row>
    <row r="709" spans="1:4" ht="18">
      <c r="A709" s="227">
        <v>17</v>
      </c>
      <c r="B709" s="183" t="s">
        <v>4245</v>
      </c>
      <c r="C709" s="183" t="s">
        <v>4246</v>
      </c>
      <c r="D709" s="226" t="s">
        <v>4244</v>
      </c>
    </row>
    <row r="710" spans="1:4" ht="18">
      <c r="A710" s="227">
        <v>18</v>
      </c>
      <c r="B710" s="183" t="s">
        <v>4248</v>
      </c>
      <c r="C710" s="183" t="s">
        <v>4249</v>
      </c>
      <c r="D710" s="226" t="s">
        <v>4247</v>
      </c>
    </row>
    <row r="711" spans="1:4" ht="18">
      <c r="A711" s="227">
        <v>19</v>
      </c>
      <c r="B711" s="183" t="s">
        <v>4250</v>
      </c>
      <c r="C711" s="183" t="s">
        <v>1596</v>
      </c>
      <c r="D711" s="226" t="s">
        <v>4380</v>
      </c>
    </row>
    <row r="712" spans="1:4" ht="27">
      <c r="A712" s="227">
        <v>20</v>
      </c>
      <c r="B712" s="183" t="s">
        <v>4252</v>
      </c>
      <c r="C712" s="183" t="s">
        <v>4251</v>
      </c>
      <c r="D712" s="226" t="s">
        <v>1599</v>
      </c>
    </row>
    <row r="713" spans="1:4" ht="27">
      <c r="A713" s="227">
        <v>21</v>
      </c>
      <c r="B713" s="183" t="s">
        <v>4253</v>
      </c>
      <c r="C713" s="183" t="s">
        <v>4379</v>
      </c>
      <c r="D713" s="226" t="s">
        <v>1601</v>
      </c>
    </row>
    <row r="714" spans="1:4" ht="18">
      <c r="A714" s="227">
        <v>22</v>
      </c>
      <c r="B714" s="183" t="s">
        <v>4254</v>
      </c>
      <c r="C714" s="183" t="s">
        <v>232</v>
      </c>
      <c r="D714" s="226" t="s">
        <v>1603</v>
      </c>
    </row>
    <row r="715" spans="1:4" ht="18">
      <c r="A715" s="227">
        <v>23</v>
      </c>
      <c r="B715" s="183" t="s">
        <v>4255</v>
      </c>
      <c r="C715" s="183" t="s">
        <v>1605</v>
      </c>
      <c r="D715" s="226" t="s">
        <v>1606</v>
      </c>
    </row>
    <row r="716" spans="1:4" ht="18">
      <c r="A716" s="227">
        <v>24</v>
      </c>
      <c r="B716" s="183" t="s">
        <v>4256</v>
      </c>
      <c r="C716" s="183" t="s">
        <v>699</v>
      </c>
      <c r="D716" s="226" t="s">
        <v>1608</v>
      </c>
    </row>
    <row r="717" spans="1:4" ht="18">
      <c r="A717" s="227">
        <v>25</v>
      </c>
      <c r="B717" s="183" t="s">
        <v>4256</v>
      </c>
      <c r="C717" s="183" t="s">
        <v>232</v>
      </c>
      <c r="D717" s="239" t="s">
        <v>1609</v>
      </c>
    </row>
    <row r="718" spans="1:4" ht="36">
      <c r="A718" s="227">
        <v>26</v>
      </c>
      <c r="B718" s="183" t="s">
        <v>4257</v>
      </c>
      <c r="C718" s="183" t="s">
        <v>910</v>
      </c>
      <c r="D718" s="226" t="s">
        <v>1611</v>
      </c>
    </row>
    <row r="719" spans="1:4" ht="36">
      <c r="A719" s="227">
        <v>27</v>
      </c>
      <c r="B719" s="183" t="s">
        <v>4257</v>
      </c>
      <c r="C719" s="183" t="s">
        <v>910</v>
      </c>
      <c r="D719" s="226" t="s">
        <v>1612</v>
      </c>
    </row>
    <row r="720" spans="1:4" ht="9">
      <c r="A720" s="227">
        <v>28</v>
      </c>
      <c r="B720" s="183" t="s">
        <v>4259</v>
      </c>
      <c r="C720" s="183" t="s">
        <v>1614</v>
      </c>
      <c r="D720" s="226" t="s">
        <v>4258</v>
      </c>
    </row>
    <row r="721" spans="1:4" ht="18">
      <c r="A721" s="227">
        <v>29</v>
      </c>
      <c r="B721" s="183" t="s">
        <v>4260</v>
      </c>
      <c r="C721" s="183" t="s">
        <v>3546</v>
      </c>
      <c r="D721" s="226" t="s">
        <v>4999</v>
      </c>
    </row>
    <row r="722" spans="1:4" ht="18">
      <c r="A722" s="227">
        <v>30</v>
      </c>
      <c r="B722" s="183" t="s">
        <v>4261</v>
      </c>
      <c r="C722" s="183" t="s">
        <v>5000</v>
      </c>
      <c r="D722" s="226" t="s">
        <v>3547</v>
      </c>
    </row>
    <row r="723" spans="1:4" ht="18">
      <c r="A723" s="227">
        <v>31</v>
      </c>
      <c r="B723" s="183" t="s">
        <v>4262</v>
      </c>
      <c r="C723" s="183" t="s">
        <v>4264</v>
      </c>
      <c r="D723" s="226" t="s">
        <v>1619</v>
      </c>
    </row>
    <row r="724" spans="1:4" ht="18">
      <c r="A724" s="227">
        <v>32</v>
      </c>
      <c r="B724" s="183" t="s">
        <v>4263</v>
      </c>
      <c r="C724" s="183" t="s">
        <v>4264</v>
      </c>
      <c r="D724" s="226" t="s">
        <v>1619</v>
      </c>
    </row>
    <row r="725" spans="1:4" ht="27">
      <c r="A725" s="227">
        <v>33</v>
      </c>
      <c r="B725" s="183" t="s">
        <v>4265</v>
      </c>
      <c r="C725" s="183" t="s">
        <v>202</v>
      </c>
      <c r="D725" s="226" t="s">
        <v>1622</v>
      </c>
    </row>
    <row r="726" spans="1:4" ht="18">
      <c r="A726" s="227">
        <v>34</v>
      </c>
      <c r="B726" s="183" t="s">
        <v>4266</v>
      </c>
      <c r="C726" s="183" t="s">
        <v>1624</v>
      </c>
      <c r="D726" s="226" t="s">
        <v>4267</v>
      </c>
    </row>
    <row r="727" spans="1:4" ht="18">
      <c r="A727" s="227">
        <v>35</v>
      </c>
      <c r="B727" s="183" t="s">
        <v>4269</v>
      </c>
      <c r="C727" s="183" t="s">
        <v>1627</v>
      </c>
      <c r="D727" s="226" t="s">
        <v>4268</v>
      </c>
    </row>
    <row r="728" spans="1:4" ht="18">
      <c r="A728" s="227">
        <v>36</v>
      </c>
      <c r="B728" s="183" t="s">
        <v>4271</v>
      </c>
      <c r="C728" s="183" t="s">
        <v>4270</v>
      </c>
      <c r="D728" s="226" t="s">
        <v>1631</v>
      </c>
    </row>
    <row r="729" spans="1:4" ht="18">
      <c r="A729" s="227">
        <v>37</v>
      </c>
      <c r="B729" s="183" t="s">
        <v>4272</v>
      </c>
      <c r="C729" s="183" t="s">
        <v>203</v>
      </c>
      <c r="D729" s="226" t="s">
        <v>1633</v>
      </c>
    </row>
    <row r="730" spans="1:4" ht="18">
      <c r="A730" s="227">
        <v>38</v>
      </c>
      <c r="B730" s="183" t="s">
        <v>4273</v>
      </c>
      <c r="C730" s="183" t="s">
        <v>1635</v>
      </c>
      <c r="D730" s="226" t="s">
        <v>1636</v>
      </c>
    </row>
    <row r="731" spans="1:4" ht="18">
      <c r="A731" s="227">
        <v>39</v>
      </c>
      <c r="B731" s="183" t="s">
        <v>4275</v>
      </c>
      <c r="C731" s="183" t="s">
        <v>1635</v>
      </c>
      <c r="D731" s="226" t="s">
        <v>4274</v>
      </c>
    </row>
    <row r="732" spans="1:4" ht="27">
      <c r="A732" s="227">
        <v>40</v>
      </c>
      <c r="B732" s="183" t="s">
        <v>4276</v>
      </c>
      <c r="C732" s="183" t="s">
        <v>202</v>
      </c>
      <c r="D732" s="226" t="s">
        <v>1639</v>
      </c>
    </row>
    <row r="733" spans="1:4" ht="27">
      <c r="A733" s="227">
        <v>41</v>
      </c>
      <c r="B733" s="183" t="s">
        <v>4278</v>
      </c>
      <c r="C733" s="183" t="s">
        <v>4277</v>
      </c>
      <c r="D733" s="226" t="s">
        <v>1642</v>
      </c>
    </row>
    <row r="734" spans="1:4" ht="27">
      <c r="A734" s="227">
        <v>42</v>
      </c>
      <c r="B734" s="183" t="s">
        <v>4279</v>
      </c>
      <c r="C734" s="183" t="s">
        <v>4277</v>
      </c>
      <c r="D734" s="226" t="s">
        <v>1642</v>
      </c>
    </row>
    <row r="735" spans="1:4" ht="27">
      <c r="A735" s="227">
        <v>43</v>
      </c>
      <c r="B735" s="183" t="s">
        <v>4279</v>
      </c>
      <c r="C735" s="183" t="s">
        <v>4277</v>
      </c>
      <c r="D735" s="226" t="s">
        <v>1642</v>
      </c>
    </row>
    <row r="736" spans="1:4" ht="18">
      <c r="A736" s="227">
        <v>44</v>
      </c>
      <c r="B736" s="183" t="s">
        <v>4280</v>
      </c>
      <c r="C736" s="183" t="s">
        <v>1645</v>
      </c>
      <c r="D736" s="226" t="s">
        <v>4381</v>
      </c>
    </row>
    <row r="737" spans="1:4" ht="27">
      <c r="A737" s="227">
        <v>45</v>
      </c>
      <c r="B737" s="183" t="s">
        <v>4283</v>
      </c>
      <c r="C737" s="183" t="s">
        <v>4281</v>
      </c>
      <c r="D737" s="226" t="s">
        <v>1649</v>
      </c>
    </row>
    <row r="738" spans="1:4" ht="18">
      <c r="A738" s="227">
        <v>46</v>
      </c>
      <c r="B738" s="183" t="s">
        <v>4284</v>
      </c>
      <c r="C738" s="183" t="s">
        <v>4282</v>
      </c>
      <c r="D738" s="226" t="s">
        <v>1649</v>
      </c>
    </row>
    <row r="739" spans="1:4" ht="27">
      <c r="A739" s="227">
        <v>47</v>
      </c>
      <c r="B739" s="183" t="s">
        <v>4285</v>
      </c>
      <c r="C739" s="183" t="s">
        <v>4286</v>
      </c>
      <c r="D739" s="226" t="s">
        <v>1653</v>
      </c>
    </row>
    <row r="740" spans="1:4" ht="27">
      <c r="A740" s="227">
        <v>48</v>
      </c>
      <c r="B740" s="183" t="s">
        <v>4285</v>
      </c>
      <c r="C740" s="183" t="s">
        <v>4287</v>
      </c>
      <c r="D740" s="226" t="s">
        <v>1653</v>
      </c>
    </row>
    <row r="741" spans="1:4" ht="27">
      <c r="A741" s="227">
        <v>49</v>
      </c>
      <c r="B741" s="183" t="s">
        <v>4290</v>
      </c>
      <c r="C741" s="183" t="s">
        <v>4289</v>
      </c>
      <c r="D741" s="226" t="s">
        <v>4288</v>
      </c>
    </row>
    <row r="742" spans="1:4" ht="18">
      <c r="A742" s="227">
        <v>50</v>
      </c>
      <c r="B742" s="183" t="s">
        <v>4292</v>
      </c>
      <c r="C742" s="183" t="s">
        <v>4291</v>
      </c>
      <c r="D742" s="226" t="s">
        <v>4293</v>
      </c>
    </row>
    <row r="743" spans="1:4" ht="18">
      <c r="A743" s="227">
        <v>51</v>
      </c>
      <c r="B743" s="183" t="s">
        <v>4295</v>
      </c>
      <c r="C743" s="183" t="s">
        <v>4294</v>
      </c>
      <c r="D743" s="226" t="s">
        <v>2893</v>
      </c>
    </row>
    <row r="744" spans="1:4" ht="18">
      <c r="A744" s="227">
        <v>52</v>
      </c>
      <c r="B744" s="183" t="s">
        <v>4296</v>
      </c>
      <c r="C744" s="183" t="s">
        <v>4294</v>
      </c>
      <c r="D744" s="226" t="s">
        <v>2893</v>
      </c>
    </row>
    <row r="745" spans="1:4" ht="18">
      <c r="A745" s="227">
        <v>53</v>
      </c>
      <c r="B745" s="183" t="s">
        <v>4297</v>
      </c>
      <c r="C745" s="183" t="s">
        <v>3190</v>
      </c>
      <c r="D745" s="226" t="s">
        <v>2894</v>
      </c>
    </row>
    <row r="746" spans="1:4" ht="18">
      <c r="A746" s="227">
        <v>54</v>
      </c>
      <c r="B746" s="183" t="s">
        <v>4299</v>
      </c>
      <c r="C746" s="183" t="s">
        <v>4298</v>
      </c>
      <c r="D746" s="226" t="s">
        <v>1667</v>
      </c>
    </row>
    <row r="747" spans="1:4" ht="18">
      <c r="A747" s="227">
        <v>55</v>
      </c>
      <c r="B747" s="183" t="s">
        <v>4301</v>
      </c>
      <c r="C747" s="183" t="s">
        <v>1669</v>
      </c>
      <c r="D747" s="226" t="s">
        <v>4300</v>
      </c>
    </row>
    <row r="748" spans="1:4" ht="18">
      <c r="A748" s="227">
        <v>56</v>
      </c>
      <c r="B748" s="183" t="s">
        <v>4303</v>
      </c>
      <c r="C748" s="183" t="s">
        <v>4302</v>
      </c>
      <c r="D748" s="226" t="s">
        <v>1673</v>
      </c>
    </row>
    <row r="749" spans="1:4" ht="9">
      <c r="A749" s="227">
        <v>57</v>
      </c>
      <c r="B749" s="183" t="s">
        <v>4305</v>
      </c>
      <c r="C749" s="183" t="s">
        <v>4304</v>
      </c>
      <c r="D749" s="226" t="s">
        <v>1676</v>
      </c>
    </row>
    <row r="750" spans="1:4" ht="27">
      <c r="A750" s="227">
        <v>58</v>
      </c>
      <c r="B750" s="183" t="s">
        <v>4306</v>
      </c>
      <c r="C750" s="183" t="s">
        <v>207</v>
      </c>
      <c r="D750" s="226" t="s">
        <v>2895</v>
      </c>
    </row>
    <row r="751" spans="1:4" ht="27">
      <c r="A751" s="227">
        <v>59</v>
      </c>
      <c r="B751" s="183" t="s">
        <v>4308</v>
      </c>
      <c r="C751" s="183" t="s">
        <v>4307</v>
      </c>
      <c r="D751" s="226" t="s">
        <v>1680</v>
      </c>
    </row>
    <row r="752" spans="1:4" ht="18">
      <c r="A752" s="227">
        <v>60</v>
      </c>
      <c r="B752" s="183" t="s">
        <v>4310</v>
      </c>
      <c r="C752" s="183" t="s">
        <v>1682</v>
      </c>
      <c r="D752" s="226" t="s">
        <v>4309</v>
      </c>
    </row>
    <row r="753" spans="1:4" ht="18">
      <c r="A753" s="227">
        <v>61</v>
      </c>
      <c r="B753" s="183" t="s">
        <v>4312</v>
      </c>
      <c r="C753" s="183" t="s">
        <v>4311</v>
      </c>
      <c r="D753" s="226" t="s">
        <v>1686</v>
      </c>
    </row>
    <row r="754" spans="1:4" ht="27">
      <c r="A754" s="227">
        <v>62</v>
      </c>
      <c r="B754" s="183" t="s">
        <v>4313</v>
      </c>
      <c r="C754" s="183" t="s">
        <v>1688</v>
      </c>
      <c r="D754" s="226" t="s">
        <v>1689</v>
      </c>
    </row>
    <row r="755" spans="1:4" ht="18">
      <c r="A755" s="227">
        <v>63</v>
      </c>
      <c r="B755" s="183" t="s">
        <v>4315</v>
      </c>
      <c r="C755" s="183" t="s">
        <v>4314</v>
      </c>
      <c r="D755" s="226" t="s">
        <v>1692</v>
      </c>
    </row>
    <row r="756" spans="1:4" ht="18">
      <c r="A756" s="227">
        <v>64</v>
      </c>
      <c r="B756" s="183" t="s">
        <v>4316</v>
      </c>
      <c r="C756" s="183" t="s">
        <v>4314</v>
      </c>
      <c r="D756" s="226" t="s">
        <v>1692</v>
      </c>
    </row>
    <row r="757" spans="1:4" ht="18">
      <c r="A757" s="227">
        <v>65</v>
      </c>
      <c r="B757" s="183" t="s">
        <v>4318</v>
      </c>
      <c r="C757" s="183" t="s">
        <v>4317</v>
      </c>
      <c r="D757" s="226" t="s">
        <v>3542</v>
      </c>
    </row>
    <row r="758" spans="1:4" ht="18">
      <c r="A758" s="227">
        <v>66</v>
      </c>
      <c r="B758" s="183" t="s">
        <v>4319</v>
      </c>
      <c r="C758" s="183" t="s">
        <v>3544</v>
      </c>
      <c r="D758" s="226" t="s">
        <v>3543</v>
      </c>
    </row>
    <row r="759" spans="1:4" ht="18">
      <c r="A759" s="227">
        <v>67</v>
      </c>
      <c r="B759" s="183" t="s">
        <v>4320</v>
      </c>
      <c r="C759" s="183" t="s">
        <v>4483</v>
      </c>
      <c r="D759" s="226" t="s">
        <v>1699</v>
      </c>
    </row>
    <row r="760" spans="1:4" ht="18">
      <c r="A760" s="227">
        <v>68</v>
      </c>
      <c r="B760" s="183" t="s">
        <v>4321</v>
      </c>
      <c r="C760" s="183" t="s">
        <v>887</v>
      </c>
      <c r="D760" s="226" t="s">
        <v>1697</v>
      </c>
    </row>
    <row r="761" spans="1:4" ht="18">
      <c r="A761" s="227">
        <v>69</v>
      </c>
      <c r="B761" s="183" t="s">
        <v>4321</v>
      </c>
      <c r="C761" s="183" t="s">
        <v>887</v>
      </c>
      <c r="D761" s="226" t="s">
        <v>1697</v>
      </c>
    </row>
    <row r="762" spans="1:4" ht="18">
      <c r="A762" s="227">
        <v>70</v>
      </c>
      <c r="B762" s="183" t="s">
        <v>4323</v>
      </c>
      <c r="C762" s="183" t="s">
        <v>4322</v>
      </c>
      <c r="D762" s="226" t="s">
        <v>1702</v>
      </c>
    </row>
    <row r="763" spans="1:4" ht="18">
      <c r="A763" s="227">
        <v>71</v>
      </c>
      <c r="B763" s="183" t="s">
        <v>4324</v>
      </c>
      <c r="C763" s="183" t="s">
        <v>4322</v>
      </c>
      <c r="D763" s="226" t="s">
        <v>1702</v>
      </c>
    </row>
    <row r="764" spans="1:4" ht="18">
      <c r="A764" s="227">
        <v>72</v>
      </c>
      <c r="B764" s="183" t="s">
        <v>4325</v>
      </c>
      <c r="C764" s="183" t="s">
        <v>2581</v>
      </c>
      <c r="D764" s="226" t="s">
        <v>1705</v>
      </c>
    </row>
    <row r="765" spans="1:4" ht="18">
      <c r="A765" s="227">
        <v>73</v>
      </c>
      <c r="B765" s="183" t="s">
        <v>4327</v>
      </c>
      <c r="C765" s="183" t="s">
        <v>4326</v>
      </c>
      <c r="D765" s="226" t="s">
        <v>5024</v>
      </c>
    </row>
    <row r="766" spans="1:4" ht="18">
      <c r="A766" s="227">
        <v>74</v>
      </c>
      <c r="B766" s="183" t="s">
        <v>4329</v>
      </c>
      <c r="C766" s="183" t="s">
        <v>1338</v>
      </c>
      <c r="D766" s="226" t="s">
        <v>4328</v>
      </c>
    </row>
    <row r="767" spans="1:4" ht="18">
      <c r="A767" s="227">
        <v>75</v>
      </c>
      <c r="B767" s="183" t="s">
        <v>4330</v>
      </c>
      <c r="C767" s="183" t="s">
        <v>1711</v>
      </c>
      <c r="D767" s="226" t="s">
        <v>2897</v>
      </c>
    </row>
    <row r="768" spans="1:4" ht="18">
      <c r="A768" s="227">
        <v>76</v>
      </c>
      <c r="B768" s="183" t="s">
        <v>4333</v>
      </c>
      <c r="C768" s="183" t="s">
        <v>4331</v>
      </c>
      <c r="D768" s="226" t="s">
        <v>4334</v>
      </c>
    </row>
    <row r="769" spans="1:4" ht="18">
      <c r="A769" s="227">
        <v>77</v>
      </c>
      <c r="B769" s="183" t="s">
        <v>4333</v>
      </c>
      <c r="C769" s="183" t="s">
        <v>4332</v>
      </c>
      <c r="D769" s="226" t="s">
        <v>4334</v>
      </c>
    </row>
    <row r="770" spans="1:4" ht="27">
      <c r="A770" s="227">
        <v>78</v>
      </c>
      <c r="B770" s="183" t="s">
        <v>4336</v>
      </c>
      <c r="C770" s="183" t="s">
        <v>4335</v>
      </c>
      <c r="D770" s="226" t="s">
        <v>1717</v>
      </c>
    </row>
    <row r="771" spans="1:4" ht="18">
      <c r="A771" s="227">
        <v>79</v>
      </c>
      <c r="B771" s="183" t="s">
        <v>4337</v>
      </c>
      <c r="C771" s="183" t="s">
        <v>214</v>
      </c>
      <c r="D771" s="226" t="s">
        <v>4338</v>
      </c>
    </row>
    <row r="772" spans="1:4" ht="18">
      <c r="A772" s="227">
        <v>80</v>
      </c>
      <c r="B772" s="183" t="s">
        <v>4339</v>
      </c>
      <c r="C772" s="183" t="s">
        <v>214</v>
      </c>
      <c r="D772" s="226" t="s">
        <v>1721</v>
      </c>
    </row>
    <row r="773" spans="1:4" ht="9">
      <c r="A773" s="227">
        <v>81</v>
      </c>
      <c r="B773" s="191" t="s">
        <v>4340</v>
      </c>
      <c r="C773" s="191" t="s">
        <v>214</v>
      </c>
      <c r="D773" s="237" t="s">
        <v>1723</v>
      </c>
    </row>
    <row r="774" spans="1:4" ht="9">
      <c r="A774" s="227">
        <v>82</v>
      </c>
      <c r="B774" s="191" t="s">
        <v>4341</v>
      </c>
      <c r="C774" s="191" t="s">
        <v>214</v>
      </c>
      <c r="D774" s="236" t="s">
        <v>2898</v>
      </c>
    </row>
    <row r="775" spans="1:4" ht="9">
      <c r="A775" s="227">
        <v>83</v>
      </c>
      <c r="B775" s="191" t="s">
        <v>4342</v>
      </c>
      <c r="C775" s="191" t="s">
        <v>4484</v>
      </c>
      <c r="D775" s="236" t="s">
        <v>1726</v>
      </c>
    </row>
    <row r="776" spans="1:4" ht="27">
      <c r="A776" s="227">
        <v>84</v>
      </c>
      <c r="B776" s="191" t="s">
        <v>4344</v>
      </c>
      <c r="C776" s="191" t="s">
        <v>4343</v>
      </c>
      <c r="D776" s="236" t="s">
        <v>3545</v>
      </c>
    </row>
    <row r="777" spans="1:4" ht="18">
      <c r="A777" s="227">
        <v>85</v>
      </c>
      <c r="B777" s="191" t="s">
        <v>4345</v>
      </c>
      <c r="C777" s="191" t="s">
        <v>4346</v>
      </c>
      <c r="D777" s="236" t="s">
        <v>1731</v>
      </c>
    </row>
    <row r="778" spans="1:4" ht="18">
      <c r="A778" s="227">
        <v>86</v>
      </c>
      <c r="B778" s="191" t="s">
        <v>4349</v>
      </c>
      <c r="C778" s="191" t="s">
        <v>4347</v>
      </c>
      <c r="D778" s="237" t="s">
        <v>1734</v>
      </c>
    </row>
    <row r="779" spans="1:4" ht="18">
      <c r="A779" s="227">
        <v>87</v>
      </c>
      <c r="B779" s="191" t="s">
        <v>4349</v>
      </c>
      <c r="C779" s="191" t="s">
        <v>4348</v>
      </c>
      <c r="D779" s="237" t="s">
        <v>1734</v>
      </c>
    </row>
    <row r="780" spans="1:4" ht="18">
      <c r="A780" s="227">
        <v>88</v>
      </c>
      <c r="B780" s="191" t="s">
        <v>4350</v>
      </c>
      <c r="C780" s="191" t="s">
        <v>1736</v>
      </c>
      <c r="D780" s="237" t="s">
        <v>1737</v>
      </c>
    </row>
    <row r="781" spans="1:4" ht="18">
      <c r="A781" s="227">
        <v>89</v>
      </c>
      <c r="B781" s="191" t="s">
        <v>4350</v>
      </c>
      <c r="C781" s="191" t="s">
        <v>1736</v>
      </c>
      <c r="D781" s="237" t="s">
        <v>1737</v>
      </c>
    </row>
    <row r="782" spans="1:4" ht="18">
      <c r="A782" s="227">
        <v>90</v>
      </c>
      <c r="B782" s="191" t="s">
        <v>4351</v>
      </c>
      <c r="C782" s="191" t="s">
        <v>214</v>
      </c>
      <c r="D782" s="237" t="s">
        <v>1739</v>
      </c>
    </row>
    <row r="783" spans="1:4" ht="18">
      <c r="A783" s="227">
        <v>91</v>
      </c>
      <c r="B783" s="191" t="s">
        <v>4351</v>
      </c>
      <c r="C783" s="191" t="s">
        <v>214</v>
      </c>
      <c r="D783" s="237" t="s">
        <v>1739</v>
      </c>
    </row>
    <row r="784" spans="1:4" ht="18">
      <c r="A784" s="227">
        <v>92</v>
      </c>
      <c r="B784" s="191" t="s">
        <v>4352</v>
      </c>
      <c r="C784" s="191" t="s">
        <v>214</v>
      </c>
      <c r="D784" s="237" t="s">
        <v>1741</v>
      </c>
    </row>
    <row r="785" spans="1:4" ht="18">
      <c r="A785" s="227">
        <v>93</v>
      </c>
      <c r="B785" s="191" t="s">
        <v>4353</v>
      </c>
      <c r="C785" s="191" t="s">
        <v>214</v>
      </c>
      <c r="D785" s="237" t="s">
        <v>1741</v>
      </c>
    </row>
    <row r="786" spans="1:4" ht="18">
      <c r="A786" s="227">
        <v>94</v>
      </c>
      <c r="B786" s="191" t="s">
        <v>4354</v>
      </c>
      <c r="C786" s="191" t="s">
        <v>214</v>
      </c>
      <c r="D786" s="237" t="s">
        <v>5234</v>
      </c>
    </row>
    <row r="787" spans="1:4" ht="18">
      <c r="A787" s="227">
        <v>95</v>
      </c>
      <c r="B787" s="191" t="s">
        <v>4354</v>
      </c>
      <c r="C787" s="191" t="s">
        <v>214</v>
      </c>
      <c r="D787" s="237" t="s">
        <v>5234</v>
      </c>
    </row>
    <row r="788" spans="1:4" ht="27">
      <c r="A788" s="227">
        <v>96</v>
      </c>
      <c r="B788" s="191" t="s">
        <v>4356</v>
      </c>
      <c r="C788" s="191" t="s">
        <v>4355</v>
      </c>
      <c r="D788" s="237" t="s">
        <v>1745</v>
      </c>
    </row>
    <row r="789" spans="1:4" ht="18">
      <c r="A789" s="227">
        <v>97</v>
      </c>
      <c r="B789" s="191" t="s">
        <v>4358</v>
      </c>
      <c r="C789" s="191" t="s">
        <v>1747</v>
      </c>
      <c r="D789" s="237" t="s">
        <v>4357</v>
      </c>
    </row>
    <row r="790" spans="1:4" ht="9">
      <c r="A790" s="227">
        <v>98</v>
      </c>
      <c r="B790" s="191" t="s">
        <v>4361</v>
      </c>
      <c r="C790" s="191" t="s">
        <v>1421</v>
      </c>
      <c r="D790" s="237" t="s">
        <v>4359</v>
      </c>
    </row>
    <row r="791" spans="1:4" ht="18">
      <c r="A791" s="227">
        <v>99</v>
      </c>
      <c r="B791" s="191" t="s">
        <v>4360</v>
      </c>
      <c r="C791" s="191" t="s">
        <v>1421</v>
      </c>
      <c r="D791" s="237" t="s">
        <v>4359</v>
      </c>
    </row>
    <row r="792" spans="1:4" ht="18">
      <c r="A792" s="227">
        <v>100</v>
      </c>
      <c r="B792" s="191" t="s">
        <v>4362</v>
      </c>
      <c r="C792" s="191" t="s">
        <v>220</v>
      </c>
      <c r="D792" s="237" t="s">
        <v>2900</v>
      </c>
    </row>
    <row r="793" spans="1:4" ht="18">
      <c r="A793" s="227">
        <v>101</v>
      </c>
      <c r="B793" s="191" t="s">
        <v>4363</v>
      </c>
      <c r="C793" s="191" t="s">
        <v>220</v>
      </c>
      <c r="D793" s="237" t="s">
        <v>1756</v>
      </c>
    </row>
    <row r="794" spans="1:4" ht="18">
      <c r="A794" s="227">
        <v>102</v>
      </c>
      <c r="B794" s="191" t="s">
        <v>4365</v>
      </c>
      <c r="C794" s="191" t="s">
        <v>220</v>
      </c>
      <c r="D794" s="237" t="s">
        <v>4364</v>
      </c>
    </row>
    <row r="795" spans="1:4" ht="18">
      <c r="A795" s="227">
        <v>103</v>
      </c>
      <c r="B795" s="191" t="s">
        <v>4367</v>
      </c>
      <c r="C795" s="191" t="s">
        <v>4366</v>
      </c>
      <c r="D795" s="237" t="s">
        <v>1760</v>
      </c>
    </row>
    <row r="796" spans="1:4" ht="18">
      <c r="A796" s="227">
        <v>104</v>
      </c>
      <c r="B796" s="191" t="s">
        <v>4367</v>
      </c>
      <c r="C796" s="191" t="s">
        <v>4366</v>
      </c>
      <c r="D796" s="237" t="s">
        <v>1760</v>
      </c>
    </row>
    <row r="797" spans="1:4" ht="9">
      <c r="A797" s="227">
        <v>105</v>
      </c>
      <c r="B797" s="191" t="s">
        <v>4368</v>
      </c>
      <c r="C797" s="191" t="s">
        <v>1762</v>
      </c>
      <c r="D797" s="237" t="s">
        <v>1763</v>
      </c>
    </row>
    <row r="798" spans="1:4" ht="18">
      <c r="A798" s="227">
        <v>106</v>
      </c>
      <c r="B798" s="191" t="s">
        <v>4370</v>
      </c>
      <c r="C798" s="191" t="s">
        <v>4369</v>
      </c>
      <c r="D798" s="237" t="s">
        <v>1765</v>
      </c>
    </row>
    <row r="799" spans="1:4" ht="18">
      <c r="A799" s="227">
        <v>107</v>
      </c>
      <c r="B799" s="191" t="s">
        <v>4370</v>
      </c>
      <c r="C799" s="191" t="s">
        <v>214</v>
      </c>
      <c r="D799" s="237" t="s">
        <v>1766</v>
      </c>
    </row>
    <row r="800" spans="1:4" ht="9">
      <c r="A800" s="227">
        <v>108</v>
      </c>
      <c r="B800" s="191" t="s">
        <v>4371</v>
      </c>
      <c r="C800" s="191" t="s">
        <v>214</v>
      </c>
      <c r="D800" s="237" t="s">
        <v>1768</v>
      </c>
    </row>
    <row r="801" spans="1:4" ht="9">
      <c r="A801" s="227">
        <v>109</v>
      </c>
      <c r="B801" s="191" t="s">
        <v>4372</v>
      </c>
      <c r="C801" s="191" t="s">
        <v>4709</v>
      </c>
      <c r="D801" s="237" t="s">
        <v>4382</v>
      </c>
    </row>
    <row r="802" spans="1:4" ht="18">
      <c r="A802" s="227">
        <v>110</v>
      </c>
      <c r="B802" s="191" t="s">
        <v>4373</v>
      </c>
      <c r="C802" s="191" t="s">
        <v>4709</v>
      </c>
      <c r="D802" s="237" t="s">
        <v>4382</v>
      </c>
    </row>
    <row r="803" spans="1:4" ht="18">
      <c r="A803" s="227">
        <v>111</v>
      </c>
      <c r="B803" s="191" t="s">
        <v>4375</v>
      </c>
      <c r="C803" s="191" t="s">
        <v>1774</v>
      </c>
      <c r="D803" s="237" t="s">
        <v>4374</v>
      </c>
    </row>
    <row r="804" spans="1:4" ht="27">
      <c r="A804" s="227">
        <v>112</v>
      </c>
      <c r="B804" s="191" t="s">
        <v>4378</v>
      </c>
      <c r="C804" s="191" t="s">
        <v>4377</v>
      </c>
      <c r="D804" s="236" t="s">
        <v>4376</v>
      </c>
    </row>
    <row r="805" spans="1:4" ht="19.5" customHeight="1">
      <c r="A805" s="330" t="s">
        <v>3816</v>
      </c>
      <c r="B805" s="331"/>
      <c r="C805" s="331"/>
      <c r="D805" s="332"/>
    </row>
    <row r="806" spans="1:4" ht="9">
      <c r="A806" s="227">
        <v>1</v>
      </c>
      <c r="B806" s="191" t="s">
        <v>4383</v>
      </c>
      <c r="C806" s="191" t="s">
        <v>2982</v>
      </c>
      <c r="D806" s="236" t="s">
        <v>3175</v>
      </c>
    </row>
    <row r="807" spans="1:4" ht="18">
      <c r="A807" s="227">
        <v>2</v>
      </c>
      <c r="B807" s="191" t="s">
        <v>4383</v>
      </c>
      <c r="C807" s="191" t="s">
        <v>2983</v>
      </c>
      <c r="D807" s="236" t="s">
        <v>3176</v>
      </c>
    </row>
    <row r="808" spans="1:4" ht="9">
      <c r="A808" s="227">
        <v>3</v>
      </c>
      <c r="B808" s="191" t="s">
        <v>4383</v>
      </c>
      <c r="C808" s="191" t="s">
        <v>4384</v>
      </c>
      <c r="D808" s="236" t="s">
        <v>2984</v>
      </c>
    </row>
    <row r="809" spans="1:4" ht="9">
      <c r="A809" s="227">
        <v>4</v>
      </c>
      <c r="B809" s="191" t="s">
        <v>4385</v>
      </c>
      <c r="C809" s="191" t="s">
        <v>755</v>
      </c>
      <c r="D809" s="236" t="s">
        <v>2986</v>
      </c>
    </row>
    <row r="810" spans="1:4" ht="9">
      <c r="A810" s="227">
        <v>5</v>
      </c>
      <c r="B810" s="191" t="s">
        <v>4386</v>
      </c>
      <c r="C810" s="191" t="s">
        <v>755</v>
      </c>
      <c r="D810" s="236" t="s">
        <v>2988</v>
      </c>
    </row>
    <row r="811" spans="1:4" ht="9">
      <c r="A811" s="227">
        <v>6</v>
      </c>
      <c r="B811" s="191" t="s">
        <v>4389</v>
      </c>
      <c r="C811" s="191" t="s">
        <v>4388</v>
      </c>
      <c r="D811" s="236" t="s">
        <v>4387</v>
      </c>
    </row>
    <row r="812" spans="1:4" ht="9">
      <c r="A812" s="227">
        <v>7</v>
      </c>
      <c r="B812" s="191" t="s">
        <v>4392</v>
      </c>
      <c r="C812" s="191" t="s">
        <v>4391</v>
      </c>
      <c r="D812" s="240" t="s">
        <v>4390</v>
      </c>
    </row>
    <row r="813" spans="1:4" ht="9">
      <c r="A813" s="227">
        <v>8</v>
      </c>
      <c r="B813" s="191" t="s">
        <v>4389</v>
      </c>
      <c r="C813" s="191" t="s">
        <v>4393</v>
      </c>
      <c r="D813" s="236" t="s">
        <v>2992</v>
      </c>
    </row>
    <row r="814" spans="1:4" ht="9">
      <c r="A814" s="227" t="s">
        <v>230</v>
      </c>
      <c r="B814" s="191" t="s">
        <v>4395</v>
      </c>
      <c r="C814" s="191" t="s">
        <v>4394</v>
      </c>
      <c r="D814" s="236" t="s">
        <v>2994</v>
      </c>
    </row>
    <row r="815" spans="1:4" ht="18">
      <c r="A815" s="227">
        <v>11</v>
      </c>
      <c r="B815" s="191" t="s">
        <v>4397</v>
      </c>
      <c r="C815" s="191" t="s">
        <v>2996</v>
      </c>
      <c r="D815" s="236" t="s">
        <v>2997</v>
      </c>
    </row>
    <row r="816" spans="1:4" ht="9">
      <c r="A816" s="227">
        <v>12</v>
      </c>
      <c r="B816" s="191" t="s">
        <v>4398</v>
      </c>
      <c r="C816" s="191" t="s">
        <v>4396</v>
      </c>
      <c r="D816" s="236" t="s">
        <v>3000</v>
      </c>
    </row>
    <row r="817" spans="1:4" ht="9">
      <c r="A817" s="227">
        <v>13</v>
      </c>
      <c r="B817" s="191" t="s">
        <v>4399</v>
      </c>
      <c r="C817" s="191" t="s">
        <v>3001</v>
      </c>
      <c r="D817" s="236" t="s">
        <v>3177</v>
      </c>
    </row>
    <row r="818" spans="1:4" ht="9">
      <c r="A818" s="227">
        <v>14</v>
      </c>
      <c r="B818" s="191" t="s">
        <v>4400</v>
      </c>
      <c r="C818" s="191" t="s">
        <v>3003</v>
      </c>
      <c r="D818" s="236" t="s">
        <v>3004</v>
      </c>
    </row>
    <row r="819" spans="1:4" ht="18">
      <c r="A819" s="227">
        <v>15</v>
      </c>
      <c r="B819" s="191" t="s">
        <v>4401</v>
      </c>
      <c r="C819" s="191" t="s">
        <v>3006</v>
      </c>
      <c r="D819" s="236" t="s">
        <v>3007</v>
      </c>
    </row>
    <row r="820" spans="1:4" ht="18">
      <c r="A820" s="227">
        <v>16</v>
      </c>
      <c r="B820" s="191" t="s">
        <v>4401</v>
      </c>
      <c r="C820" s="191" t="s">
        <v>4402</v>
      </c>
      <c r="D820" s="236" t="s">
        <v>3009</v>
      </c>
    </row>
    <row r="821" spans="1:4" ht="9">
      <c r="A821" s="227">
        <v>17</v>
      </c>
      <c r="B821" s="191" t="s">
        <v>4401</v>
      </c>
      <c r="C821" s="191" t="s">
        <v>3011</v>
      </c>
      <c r="D821" s="236" t="s">
        <v>3012</v>
      </c>
    </row>
    <row r="822" spans="1:4" ht="9">
      <c r="A822" s="227">
        <v>18</v>
      </c>
      <c r="B822" s="191" t="s">
        <v>4386</v>
      </c>
      <c r="C822" s="191" t="s">
        <v>220</v>
      </c>
      <c r="D822" s="236" t="s">
        <v>4403</v>
      </c>
    </row>
    <row r="823" spans="1:4" ht="27">
      <c r="A823" s="227">
        <v>19</v>
      </c>
      <c r="B823" s="191" t="s">
        <v>4404</v>
      </c>
      <c r="C823" s="191" t="s">
        <v>3016</v>
      </c>
      <c r="D823" s="236" t="s">
        <v>3017</v>
      </c>
    </row>
    <row r="824" spans="1:4" ht="9">
      <c r="A824" s="227">
        <v>20</v>
      </c>
      <c r="B824" s="191" t="s">
        <v>4404</v>
      </c>
      <c r="C824" s="191" t="s">
        <v>5002</v>
      </c>
      <c r="D824" s="236" t="s">
        <v>5001</v>
      </c>
    </row>
    <row r="825" spans="1:4" ht="18">
      <c r="A825" s="227">
        <v>21</v>
      </c>
      <c r="B825" s="191" t="s">
        <v>4392</v>
      </c>
      <c r="C825" s="191" t="s">
        <v>3018</v>
      </c>
      <c r="D825" s="236" t="s">
        <v>3021</v>
      </c>
    </row>
    <row r="826" spans="1:4" ht="9">
      <c r="A826" s="227">
        <v>22</v>
      </c>
      <c r="B826" s="191" t="s">
        <v>4389</v>
      </c>
      <c r="C826" s="191" t="s">
        <v>2581</v>
      </c>
      <c r="D826" s="236" t="s">
        <v>3023</v>
      </c>
    </row>
    <row r="827" spans="1:4" ht="9">
      <c r="A827" s="227">
        <v>23</v>
      </c>
      <c r="B827" s="191" t="s">
        <v>4392</v>
      </c>
      <c r="C827" s="191" t="s">
        <v>3025</v>
      </c>
      <c r="D827" s="236" t="s">
        <v>3026</v>
      </c>
    </row>
    <row r="828" spans="1:4" ht="9">
      <c r="A828" s="227">
        <v>24</v>
      </c>
      <c r="B828" s="191" t="s">
        <v>4392</v>
      </c>
      <c r="C828" s="191" t="s">
        <v>4405</v>
      </c>
      <c r="D828" s="236" t="s">
        <v>3028</v>
      </c>
    </row>
    <row r="829" spans="1:4" ht="9">
      <c r="A829" s="227">
        <v>25</v>
      </c>
      <c r="B829" s="191" t="s">
        <v>4392</v>
      </c>
      <c r="C829" s="191" t="s">
        <v>2847</v>
      </c>
      <c r="D829" s="236" t="s">
        <v>3029</v>
      </c>
    </row>
    <row r="830" spans="1:4" ht="9">
      <c r="A830" s="227">
        <v>26</v>
      </c>
      <c r="B830" s="191" t="s">
        <v>4392</v>
      </c>
      <c r="C830" s="191" t="s">
        <v>1372</v>
      </c>
      <c r="D830" s="236" t="s">
        <v>3030</v>
      </c>
    </row>
    <row r="831" spans="1:4" ht="9">
      <c r="A831" s="227">
        <v>27</v>
      </c>
      <c r="B831" s="191" t="s">
        <v>4392</v>
      </c>
      <c r="C831" s="191" t="s">
        <v>3032</v>
      </c>
      <c r="D831" s="236" t="s">
        <v>3033</v>
      </c>
    </row>
    <row r="832" spans="1:4" ht="18">
      <c r="A832" s="227">
        <v>28</v>
      </c>
      <c r="B832" s="191" t="s">
        <v>4407</v>
      </c>
      <c r="C832" s="191" t="s">
        <v>4406</v>
      </c>
      <c r="D832" s="236" t="s">
        <v>3035</v>
      </c>
    </row>
    <row r="833" spans="1:4" ht="18">
      <c r="A833" s="227">
        <v>29</v>
      </c>
      <c r="B833" s="191" t="s">
        <v>4408</v>
      </c>
      <c r="C833" s="191" t="s">
        <v>3036</v>
      </c>
      <c r="D833" s="236" t="s">
        <v>3037</v>
      </c>
    </row>
    <row r="834" spans="1:4" ht="9">
      <c r="A834" s="227">
        <v>30</v>
      </c>
      <c r="B834" s="191" t="s">
        <v>4407</v>
      </c>
      <c r="C834" s="191" t="s">
        <v>4409</v>
      </c>
      <c r="D834" s="236" t="s">
        <v>3039</v>
      </c>
    </row>
    <row r="835" spans="1:4" ht="9">
      <c r="A835" s="227">
        <v>31</v>
      </c>
      <c r="B835" s="191" t="s">
        <v>4407</v>
      </c>
      <c r="C835" s="191" t="s">
        <v>3038</v>
      </c>
      <c r="D835" s="236" t="s">
        <v>3040</v>
      </c>
    </row>
    <row r="836" spans="1:4" ht="18">
      <c r="A836" s="227">
        <v>32</v>
      </c>
      <c r="B836" s="191" t="s">
        <v>4407</v>
      </c>
      <c r="C836" s="191" t="s">
        <v>3042</v>
      </c>
      <c r="D836" s="236" t="s">
        <v>3180</v>
      </c>
    </row>
    <row r="837" spans="1:4" ht="9">
      <c r="A837" s="227">
        <v>33</v>
      </c>
      <c r="B837" s="191" t="s">
        <v>4383</v>
      </c>
      <c r="C837" s="191" t="s">
        <v>4410</v>
      </c>
      <c r="D837" s="236" t="s">
        <v>3044</v>
      </c>
    </row>
    <row r="838" spans="1:4" ht="9">
      <c r="A838" s="227">
        <v>34</v>
      </c>
      <c r="B838" s="191" t="s">
        <v>4411</v>
      </c>
      <c r="C838" s="191" t="s">
        <v>3181</v>
      </c>
      <c r="D838" s="236" t="s">
        <v>3182</v>
      </c>
    </row>
    <row r="839" spans="1:4" ht="9">
      <c r="A839" s="227">
        <v>35</v>
      </c>
      <c r="B839" s="191" t="s">
        <v>4414</v>
      </c>
      <c r="C839" s="191" t="s">
        <v>4412</v>
      </c>
      <c r="D839" s="236" t="s">
        <v>4413</v>
      </c>
    </row>
    <row r="840" spans="1:4" ht="18">
      <c r="A840" s="227">
        <v>36</v>
      </c>
      <c r="B840" s="191" t="s">
        <v>4414</v>
      </c>
      <c r="C840" s="191" t="s">
        <v>4415</v>
      </c>
      <c r="D840" s="236" t="s">
        <v>3046</v>
      </c>
    </row>
    <row r="841" spans="1:4" ht="18">
      <c r="A841" s="227">
        <v>37</v>
      </c>
      <c r="B841" s="191" t="s">
        <v>4414</v>
      </c>
      <c r="C841" s="191" t="s">
        <v>4416</v>
      </c>
      <c r="D841" s="236" t="s">
        <v>3185</v>
      </c>
    </row>
    <row r="842" spans="1:4" ht="18">
      <c r="A842" s="227">
        <v>38</v>
      </c>
      <c r="B842" s="191" t="s">
        <v>4407</v>
      </c>
      <c r="C842" s="191" t="s">
        <v>4417</v>
      </c>
      <c r="D842" s="236" t="s">
        <v>4418</v>
      </c>
    </row>
    <row r="843" spans="1:4" ht="9">
      <c r="A843" s="227">
        <v>39</v>
      </c>
      <c r="B843" s="191" t="s">
        <v>4401</v>
      </c>
      <c r="C843" s="191" t="s">
        <v>2581</v>
      </c>
      <c r="D843" s="236" t="s">
        <v>4419</v>
      </c>
    </row>
    <row r="844" spans="1:4" ht="9">
      <c r="A844" s="227">
        <v>40</v>
      </c>
      <c r="B844" s="191" t="s">
        <v>4407</v>
      </c>
      <c r="C844" s="191" t="s">
        <v>3188</v>
      </c>
      <c r="D844" s="236" t="s">
        <v>3048</v>
      </c>
    </row>
    <row r="845" spans="1:4" ht="9">
      <c r="A845" s="227">
        <v>41</v>
      </c>
      <c r="B845" s="191" t="s">
        <v>4407</v>
      </c>
      <c r="C845" s="191" t="s">
        <v>3189</v>
      </c>
      <c r="D845" s="236" t="s">
        <v>3050</v>
      </c>
    </row>
    <row r="846" spans="1:4" ht="9">
      <c r="A846" s="227">
        <v>42</v>
      </c>
      <c r="B846" s="191" t="s">
        <v>4420</v>
      </c>
      <c r="C846" s="191" t="s">
        <v>3189</v>
      </c>
      <c r="D846" s="236" t="s">
        <v>3050</v>
      </c>
    </row>
    <row r="847" spans="1:4" ht="9">
      <c r="A847" s="227">
        <v>43</v>
      </c>
      <c r="B847" s="191" t="s">
        <v>4407</v>
      </c>
      <c r="C847" s="191" t="s">
        <v>3190</v>
      </c>
      <c r="D847" s="236" t="s">
        <v>3051</v>
      </c>
    </row>
    <row r="848" spans="1:4" ht="9">
      <c r="A848" s="227">
        <v>44</v>
      </c>
      <c r="B848" s="191" t="s">
        <v>4421</v>
      </c>
      <c r="C848" s="191" t="s">
        <v>3191</v>
      </c>
      <c r="D848" s="236" t="s">
        <v>3053</v>
      </c>
    </row>
    <row r="849" spans="1:4" ht="9">
      <c r="A849" s="227">
        <v>45</v>
      </c>
      <c r="B849" s="191" t="s">
        <v>4423</v>
      </c>
      <c r="C849" s="191" t="s">
        <v>202</v>
      </c>
      <c r="D849" s="236" t="s">
        <v>4422</v>
      </c>
    </row>
    <row r="850" spans="1:4" ht="9">
      <c r="A850" s="227">
        <v>46</v>
      </c>
      <c r="B850" s="191" t="s">
        <v>4424</v>
      </c>
      <c r="C850" s="191" t="s">
        <v>3055</v>
      </c>
      <c r="D850" s="236" t="s">
        <v>3193</v>
      </c>
    </row>
    <row r="851" spans="1:4" ht="9">
      <c r="A851" s="227">
        <v>47</v>
      </c>
      <c r="B851" s="191" t="s">
        <v>4423</v>
      </c>
      <c r="C851" s="191" t="s">
        <v>910</v>
      </c>
      <c r="D851" s="236" t="s">
        <v>3057</v>
      </c>
    </row>
    <row r="852" spans="1:4" ht="18">
      <c r="A852" s="227">
        <v>48</v>
      </c>
      <c r="B852" s="191" t="s">
        <v>4425</v>
      </c>
      <c r="C852" s="191" t="s">
        <v>3194</v>
      </c>
      <c r="D852" s="236" t="s">
        <v>3058</v>
      </c>
    </row>
    <row r="853" spans="1:4" ht="9">
      <c r="A853" s="227">
        <v>49</v>
      </c>
      <c r="B853" s="191" t="s">
        <v>4423</v>
      </c>
      <c r="C853" s="191" t="s">
        <v>4426</v>
      </c>
      <c r="D853" s="236" t="s">
        <v>4427</v>
      </c>
    </row>
    <row r="854" spans="1:4" ht="9">
      <c r="A854" s="227">
        <v>50</v>
      </c>
      <c r="B854" s="191" t="s">
        <v>4423</v>
      </c>
      <c r="C854" s="191" t="s">
        <v>887</v>
      </c>
      <c r="D854" s="236" t="s">
        <v>3059</v>
      </c>
    </row>
    <row r="855" spans="1:4" ht="18">
      <c r="A855" s="227">
        <v>51</v>
      </c>
      <c r="B855" s="191" t="s">
        <v>4428</v>
      </c>
      <c r="C855" s="191" t="s">
        <v>3195</v>
      </c>
      <c r="D855" s="236" t="s">
        <v>5235</v>
      </c>
    </row>
    <row r="856" spans="1:4" ht="9">
      <c r="A856" s="227">
        <v>52</v>
      </c>
      <c r="B856" s="191" t="s">
        <v>4423</v>
      </c>
      <c r="C856" s="191" t="s">
        <v>3197</v>
      </c>
      <c r="D856" s="236" t="s">
        <v>3061</v>
      </c>
    </row>
    <row r="857" spans="1:4" ht="9">
      <c r="A857" s="227">
        <v>53</v>
      </c>
      <c r="B857" s="191" t="s">
        <v>4423</v>
      </c>
      <c r="C857" s="191" t="s">
        <v>4430</v>
      </c>
      <c r="D857" s="236" t="s">
        <v>4429</v>
      </c>
    </row>
    <row r="858" spans="1:4" ht="18">
      <c r="A858" s="227">
        <v>54</v>
      </c>
      <c r="B858" s="191" t="s">
        <v>4433</v>
      </c>
      <c r="C858" s="191" t="s">
        <v>4432</v>
      </c>
      <c r="D858" s="236" t="s">
        <v>4431</v>
      </c>
    </row>
    <row r="859" spans="1:4" ht="9">
      <c r="A859" s="227">
        <v>55</v>
      </c>
      <c r="B859" s="191" t="s">
        <v>4434</v>
      </c>
      <c r="C859" s="191" t="s">
        <v>3198</v>
      </c>
      <c r="D859" s="236" t="s">
        <v>3063</v>
      </c>
    </row>
    <row r="860" spans="1:4" ht="9">
      <c r="A860" s="227">
        <v>56</v>
      </c>
      <c r="B860" s="191" t="s">
        <v>4435</v>
      </c>
      <c r="C860" s="191" t="s">
        <v>745</v>
      </c>
      <c r="D860" s="236" t="s">
        <v>3064</v>
      </c>
    </row>
    <row r="861" spans="1:4" ht="18">
      <c r="A861" s="227">
        <v>57</v>
      </c>
      <c r="B861" s="191" t="s">
        <v>4436</v>
      </c>
      <c r="C861" s="191" t="s">
        <v>3199</v>
      </c>
      <c r="D861" s="236" t="s">
        <v>3066</v>
      </c>
    </row>
    <row r="862" spans="1:4" ht="9">
      <c r="A862" s="227">
        <v>58</v>
      </c>
      <c r="B862" s="191" t="s">
        <v>4428</v>
      </c>
      <c r="C862" s="191" t="s">
        <v>3201</v>
      </c>
      <c r="D862" s="236" t="s">
        <v>3200</v>
      </c>
    </row>
    <row r="863" spans="1:4" ht="9">
      <c r="A863" s="227">
        <v>59</v>
      </c>
      <c r="B863" s="191" t="s">
        <v>4437</v>
      </c>
      <c r="C863" s="191" t="s">
        <v>3201</v>
      </c>
      <c r="D863" s="236" t="s">
        <v>3200</v>
      </c>
    </row>
    <row r="864" spans="1:4" ht="9">
      <c r="A864" s="227">
        <v>60</v>
      </c>
      <c r="B864" s="191" t="s">
        <v>4436</v>
      </c>
      <c r="C864" s="191" t="s">
        <v>3202</v>
      </c>
      <c r="D864" s="236" t="s">
        <v>3068</v>
      </c>
    </row>
    <row r="865" spans="1:4" ht="9">
      <c r="A865" s="227">
        <v>61</v>
      </c>
      <c r="B865" s="191" t="s">
        <v>4435</v>
      </c>
      <c r="C865" s="191" t="s">
        <v>194</v>
      </c>
      <c r="D865" s="236" t="s">
        <v>3069</v>
      </c>
    </row>
    <row r="866" spans="1:4" ht="9">
      <c r="A866" s="227">
        <v>62</v>
      </c>
      <c r="B866" s="191" t="s">
        <v>4436</v>
      </c>
      <c r="C866" s="191" t="s">
        <v>3203</v>
      </c>
      <c r="D866" s="236" t="s">
        <v>3070</v>
      </c>
    </row>
    <row r="867" spans="1:4" ht="9">
      <c r="A867" s="227">
        <v>63</v>
      </c>
      <c r="B867" s="191" t="s">
        <v>4439</v>
      </c>
      <c r="C867" s="191" t="s">
        <v>4438</v>
      </c>
      <c r="D867" s="236" t="s">
        <v>3204</v>
      </c>
    </row>
    <row r="868" spans="1:4" ht="9">
      <c r="A868" s="227">
        <v>64</v>
      </c>
      <c r="B868" s="191" t="s">
        <v>4436</v>
      </c>
      <c r="C868" s="191" t="s">
        <v>196</v>
      </c>
      <c r="D868" s="236" t="s">
        <v>3072</v>
      </c>
    </row>
    <row r="869" spans="1:4" ht="9">
      <c r="A869" s="227">
        <v>65</v>
      </c>
      <c r="B869" s="191" t="s">
        <v>4423</v>
      </c>
      <c r="C869" s="191" t="s">
        <v>195</v>
      </c>
      <c r="D869" s="236" t="s">
        <v>3074</v>
      </c>
    </row>
    <row r="870" spans="1:4" ht="9">
      <c r="A870" s="227">
        <v>66</v>
      </c>
      <c r="B870" s="191" t="s">
        <v>4436</v>
      </c>
      <c r="C870" s="191" t="s">
        <v>195</v>
      </c>
      <c r="D870" s="236" t="s">
        <v>3205</v>
      </c>
    </row>
    <row r="871" spans="1:4" ht="9">
      <c r="A871" s="227">
        <v>67</v>
      </c>
      <c r="B871" s="191" t="s">
        <v>4423</v>
      </c>
      <c r="C871" s="191" t="s">
        <v>195</v>
      </c>
      <c r="D871" s="236" t="s">
        <v>3075</v>
      </c>
    </row>
    <row r="872" spans="1:4" ht="9">
      <c r="A872" s="227">
        <v>68</v>
      </c>
      <c r="B872" s="191" t="s">
        <v>4440</v>
      </c>
      <c r="C872" s="191" t="s">
        <v>100</v>
      </c>
      <c r="D872" s="236" t="s">
        <v>3076</v>
      </c>
    </row>
    <row r="873" spans="1:4" ht="9">
      <c r="A873" s="227">
        <v>69</v>
      </c>
      <c r="B873" s="191" t="s">
        <v>4423</v>
      </c>
      <c r="C873" s="191" t="s">
        <v>3206</v>
      </c>
      <c r="D873" s="236" t="s">
        <v>4441</v>
      </c>
    </row>
    <row r="874" spans="1:4" ht="9">
      <c r="A874" s="227">
        <v>70</v>
      </c>
      <c r="B874" s="191" t="s">
        <v>4423</v>
      </c>
      <c r="C874" s="191" t="s">
        <v>3208</v>
      </c>
      <c r="D874" s="236" t="s">
        <v>4442</v>
      </c>
    </row>
    <row r="875" spans="1:4" ht="9">
      <c r="A875" s="227">
        <v>71</v>
      </c>
      <c r="B875" s="191" t="s">
        <v>4423</v>
      </c>
      <c r="C875" s="191" t="s">
        <v>3209</v>
      </c>
      <c r="D875" s="236" t="s">
        <v>3078</v>
      </c>
    </row>
    <row r="876" spans="1:4" ht="9">
      <c r="A876" s="227">
        <v>72</v>
      </c>
      <c r="B876" s="191" t="s">
        <v>4423</v>
      </c>
      <c r="C876" s="191" t="s">
        <v>3080</v>
      </c>
      <c r="D876" s="236" t="s">
        <v>3081</v>
      </c>
    </row>
    <row r="877" spans="1:4" ht="9">
      <c r="A877" s="227">
        <v>73</v>
      </c>
      <c r="B877" s="191" t="s">
        <v>4443</v>
      </c>
      <c r="C877" s="191" t="s">
        <v>3083</v>
      </c>
      <c r="D877" s="236" t="s">
        <v>3084</v>
      </c>
    </row>
    <row r="878" spans="1:4" ht="9">
      <c r="A878" s="227">
        <v>74</v>
      </c>
      <c r="B878" s="191" t="s">
        <v>4443</v>
      </c>
      <c r="C878" s="191" t="s">
        <v>3210</v>
      </c>
      <c r="D878" s="236" t="s">
        <v>4444</v>
      </c>
    </row>
    <row r="879" spans="1:4" ht="9">
      <c r="A879" s="227">
        <v>75</v>
      </c>
      <c r="B879" s="191" t="s">
        <v>4443</v>
      </c>
      <c r="C879" s="191" t="s">
        <v>3212</v>
      </c>
      <c r="D879" s="236" t="s">
        <v>3085</v>
      </c>
    </row>
    <row r="880" spans="1:4" ht="29.25" customHeight="1">
      <c r="A880" s="330" t="s">
        <v>3760</v>
      </c>
      <c r="B880" s="331"/>
      <c r="C880" s="331"/>
      <c r="D880" s="332"/>
    </row>
    <row r="881" spans="1:4" ht="9">
      <c r="A881" s="241">
        <v>1</v>
      </c>
      <c r="B881" s="184" t="s">
        <v>4445</v>
      </c>
      <c r="C881" s="179" t="s">
        <v>4446</v>
      </c>
      <c r="D881" s="242" t="s">
        <v>3088</v>
      </c>
    </row>
    <row r="882" spans="1:4" ht="9">
      <c r="A882" s="241">
        <v>2</v>
      </c>
      <c r="B882" s="184" t="s">
        <v>4445</v>
      </c>
      <c r="C882" s="179" t="s">
        <v>3820</v>
      </c>
      <c r="D882" s="242" t="s">
        <v>3090</v>
      </c>
    </row>
    <row r="883" spans="1:4" ht="9">
      <c r="A883" s="241">
        <v>3</v>
      </c>
      <c r="B883" s="184" t="s">
        <v>4447</v>
      </c>
      <c r="C883" s="179" t="s">
        <v>196</v>
      </c>
      <c r="D883" s="242" t="s">
        <v>3093</v>
      </c>
    </row>
    <row r="884" spans="1:4" ht="9">
      <c r="A884" s="241">
        <v>4</v>
      </c>
      <c r="B884" s="184" t="s">
        <v>4445</v>
      </c>
      <c r="C884" s="179" t="s">
        <v>3821</v>
      </c>
      <c r="D884" s="242" t="s">
        <v>3095</v>
      </c>
    </row>
    <row r="885" spans="1:4" ht="9">
      <c r="A885" s="241">
        <v>5</v>
      </c>
      <c r="B885" s="184" t="s">
        <v>4445</v>
      </c>
      <c r="C885" s="179" t="s">
        <v>3822</v>
      </c>
      <c r="D885" s="242" t="s">
        <v>3097</v>
      </c>
    </row>
    <row r="886" spans="1:4" ht="9">
      <c r="A886" s="241">
        <v>6</v>
      </c>
      <c r="B886" s="184" t="s">
        <v>4445</v>
      </c>
      <c r="C886" s="179" t="s">
        <v>3823</v>
      </c>
      <c r="D886" s="242" t="s">
        <v>3099</v>
      </c>
    </row>
    <row r="887" spans="1:4" ht="9">
      <c r="A887" s="241">
        <v>7</v>
      </c>
      <c r="B887" s="184" t="s">
        <v>4445</v>
      </c>
      <c r="C887" s="179" t="s">
        <v>3824</v>
      </c>
      <c r="D887" s="242" t="s">
        <v>3101</v>
      </c>
    </row>
    <row r="888" spans="1:4" ht="9">
      <c r="A888" s="241">
        <v>8</v>
      </c>
      <c r="B888" s="184" t="s">
        <v>4445</v>
      </c>
      <c r="C888" s="179" t="s">
        <v>3825</v>
      </c>
      <c r="D888" s="242" t="s">
        <v>4448</v>
      </c>
    </row>
    <row r="889" spans="1:4" ht="18">
      <c r="A889" s="241">
        <v>9</v>
      </c>
      <c r="B889" s="184" t="s">
        <v>4445</v>
      </c>
      <c r="C889" s="179" t="s">
        <v>4449</v>
      </c>
      <c r="D889" s="242" t="s">
        <v>3105</v>
      </c>
    </row>
    <row r="890" spans="1:4" ht="9">
      <c r="A890" s="241">
        <v>10</v>
      </c>
      <c r="B890" s="184" t="s">
        <v>4445</v>
      </c>
      <c r="C890" s="179" t="s">
        <v>674</v>
      </c>
      <c r="D890" s="242" t="s">
        <v>3107</v>
      </c>
    </row>
    <row r="891" spans="1:4" ht="9">
      <c r="A891" s="241">
        <v>11</v>
      </c>
      <c r="B891" s="184" t="s">
        <v>4447</v>
      </c>
      <c r="C891" s="179" t="s">
        <v>910</v>
      </c>
      <c r="D891" s="242" t="s">
        <v>3108</v>
      </c>
    </row>
    <row r="892" spans="1:4" ht="9">
      <c r="A892" s="241">
        <v>12</v>
      </c>
      <c r="B892" s="184" t="s">
        <v>4445</v>
      </c>
      <c r="C892" s="179" t="s">
        <v>2629</v>
      </c>
      <c r="D892" s="242" t="s">
        <v>5008</v>
      </c>
    </row>
    <row r="893" spans="1:4" ht="9">
      <c r="A893" s="241">
        <v>13</v>
      </c>
      <c r="B893" s="184" t="s">
        <v>4445</v>
      </c>
      <c r="C893" s="179" t="s">
        <v>3827</v>
      </c>
      <c r="D893" s="242" t="s">
        <v>3111</v>
      </c>
    </row>
    <row r="894" spans="1:4" ht="9">
      <c r="A894" s="241">
        <v>14</v>
      </c>
      <c r="B894" s="184" t="s">
        <v>4450</v>
      </c>
      <c r="C894" s="179" t="s">
        <v>3828</v>
      </c>
      <c r="D894" s="242" t="s">
        <v>3113</v>
      </c>
    </row>
    <row r="895" spans="1:4" ht="9">
      <c r="A895" s="241">
        <v>15</v>
      </c>
      <c r="B895" s="184" t="s">
        <v>4445</v>
      </c>
      <c r="C895" s="179" t="s">
        <v>3829</v>
      </c>
      <c r="D895" s="242" t="s">
        <v>4451</v>
      </c>
    </row>
    <row r="896" spans="1:4" ht="9">
      <c r="A896" s="241">
        <v>16</v>
      </c>
      <c r="B896" s="184" t="s">
        <v>4445</v>
      </c>
      <c r="C896" s="179" t="s">
        <v>3830</v>
      </c>
      <c r="D896" s="242" t="s">
        <v>3117</v>
      </c>
    </row>
    <row r="897" spans="1:4" ht="9">
      <c r="A897" s="241">
        <v>17</v>
      </c>
      <c r="B897" s="184" t="s">
        <v>4445</v>
      </c>
      <c r="C897" s="179" t="s">
        <v>3831</v>
      </c>
      <c r="D897" s="242" t="s">
        <v>3119</v>
      </c>
    </row>
    <row r="898" spans="1:4" ht="9">
      <c r="A898" s="241">
        <v>18</v>
      </c>
      <c r="B898" s="184" t="s">
        <v>4445</v>
      </c>
      <c r="C898" s="179" t="s">
        <v>3832</v>
      </c>
      <c r="D898" s="242" t="s">
        <v>3121</v>
      </c>
    </row>
    <row r="899" spans="1:4" ht="9">
      <c r="A899" s="241">
        <v>19</v>
      </c>
      <c r="B899" s="184" t="s">
        <v>4452</v>
      </c>
      <c r="C899" s="179" t="s">
        <v>3833</v>
      </c>
      <c r="D899" s="242" t="s">
        <v>3124</v>
      </c>
    </row>
    <row r="900" spans="1:4" ht="9">
      <c r="A900" s="241">
        <v>20</v>
      </c>
      <c r="B900" s="184" t="s">
        <v>4453</v>
      </c>
      <c r="C900" s="179" t="s">
        <v>3834</v>
      </c>
      <c r="D900" s="242" t="s">
        <v>3125</v>
      </c>
    </row>
    <row r="901" spans="1:4" ht="9">
      <c r="A901" s="241">
        <v>21</v>
      </c>
      <c r="B901" s="184" t="s">
        <v>4445</v>
      </c>
      <c r="C901" s="179" t="s">
        <v>3835</v>
      </c>
      <c r="D901" s="242" t="s">
        <v>3127</v>
      </c>
    </row>
    <row r="902" spans="1:4" ht="9">
      <c r="A902" s="241">
        <v>22</v>
      </c>
      <c r="B902" s="184" t="s">
        <v>4445</v>
      </c>
      <c r="C902" s="179" t="s">
        <v>3835</v>
      </c>
      <c r="D902" s="242" t="s">
        <v>3129</v>
      </c>
    </row>
    <row r="903" spans="1:4" ht="9">
      <c r="A903" s="241">
        <v>23</v>
      </c>
      <c r="B903" s="184" t="s">
        <v>4445</v>
      </c>
      <c r="C903" s="179" t="s">
        <v>3835</v>
      </c>
      <c r="D903" s="242" t="s">
        <v>3130</v>
      </c>
    </row>
    <row r="904" spans="1:4" ht="18">
      <c r="A904" s="241">
        <v>24</v>
      </c>
      <c r="B904" s="184" t="s">
        <v>4447</v>
      </c>
      <c r="C904" s="179" t="s">
        <v>3836</v>
      </c>
      <c r="D904" s="242" t="s">
        <v>3215</v>
      </c>
    </row>
    <row r="905" spans="1:4" ht="18">
      <c r="A905" s="241">
        <v>25</v>
      </c>
      <c r="B905" s="184" t="s">
        <v>4445</v>
      </c>
      <c r="C905" s="179" t="s">
        <v>3837</v>
      </c>
      <c r="D905" s="242" t="s">
        <v>3132</v>
      </c>
    </row>
    <row r="906" spans="1:4" ht="9">
      <c r="A906" s="241">
        <v>26</v>
      </c>
      <c r="B906" s="184" t="s">
        <v>4445</v>
      </c>
      <c r="C906" s="179" t="s">
        <v>3838</v>
      </c>
      <c r="D906" s="242" t="s">
        <v>3134</v>
      </c>
    </row>
    <row r="907" spans="1:4" ht="9">
      <c r="A907" s="241">
        <v>27</v>
      </c>
      <c r="B907" s="184" t="s">
        <v>4445</v>
      </c>
      <c r="C907" s="179" t="s">
        <v>3846</v>
      </c>
      <c r="D907" s="242" t="s">
        <v>3136</v>
      </c>
    </row>
    <row r="908" spans="1:4" ht="9">
      <c r="A908" s="241">
        <v>28</v>
      </c>
      <c r="B908" s="184" t="s">
        <v>4453</v>
      </c>
      <c r="C908" s="179" t="s">
        <v>254</v>
      </c>
      <c r="D908" s="242" t="s">
        <v>3216</v>
      </c>
    </row>
    <row r="909" spans="1:4" ht="9">
      <c r="A909" s="241">
        <v>29</v>
      </c>
      <c r="B909" s="184" t="s">
        <v>4453</v>
      </c>
      <c r="C909" s="179" t="s">
        <v>254</v>
      </c>
      <c r="D909" s="242" t="s">
        <v>3137</v>
      </c>
    </row>
    <row r="910" spans="1:4" ht="9">
      <c r="A910" s="241">
        <v>30</v>
      </c>
      <c r="B910" s="184" t="s">
        <v>4453</v>
      </c>
      <c r="C910" s="179" t="s">
        <v>254</v>
      </c>
      <c r="D910" s="242" t="s">
        <v>3139</v>
      </c>
    </row>
    <row r="911" spans="1:4" ht="9">
      <c r="A911" s="241">
        <v>31</v>
      </c>
      <c r="B911" s="184" t="s">
        <v>4454</v>
      </c>
      <c r="C911" s="179" t="s">
        <v>254</v>
      </c>
      <c r="D911" s="242" t="s">
        <v>3140</v>
      </c>
    </row>
    <row r="912" spans="1:4" ht="9">
      <c r="A912" s="241" t="s">
        <v>3141</v>
      </c>
      <c r="B912" s="184" t="s">
        <v>4453</v>
      </c>
      <c r="C912" s="179" t="s">
        <v>3839</v>
      </c>
      <c r="D912" s="242" t="s">
        <v>3142</v>
      </c>
    </row>
    <row r="913" spans="1:4" ht="9">
      <c r="A913" s="241">
        <v>34</v>
      </c>
      <c r="B913" s="184" t="s">
        <v>4455</v>
      </c>
      <c r="C913" s="179" t="s">
        <v>4456</v>
      </c>
      <c r="D913" s="242" t="s">
        <v>3218</v>
      </c>
    </row>
    <row r="914" spans="1:4" ht="9">
      <c r="A914" s="241">
        <v>35</v>
      </c>
      <c r="B914" s="184" t="s">
        <v>4445</v>
      </c>
      <c r="C914" s="179" t="s">
        <v>4456</v>
      </c>
      <c r="D914" s="242" t="s">
        <v>3145</v>
      </c>
    </row>
    <row r="915" spans="1:4" ht="9">
      <c r="A915" s="241">
        <v>36</v>
      </c>
      <c r="B915" s="184" t="s">
        <v>4450</v>
      </c>
      <c r="C915" s="179" t="s">
        <v>220</v>
      </c>
      <c r="D915" s="242" t="s">
        <v>4457</v>
      </c>
    </row>
    <row r="916" spans="1:4" ht="9">
      <c r="A916" s="241">
        <v>37</v>
      </c>
      <c r="B916" s="184" t="s">
        <v>4458</v>
      </c>
      <c r="C916" s="179" t="s">
        <v>223</v>
      </c>
      <c r="D916" s="242" t="s">
        <v>3149</v>
      </c>
    </row>
    <row r="917" spans="1:4" ht="9">
      <c r="A917" s="241">
        <v>38</v>
      </c>
      <c r="B917" s="184" t="s">
        <v>4458</v>
      </c>
      <c r="C917" s="179" t="s">
        <v>223</v>
      </c>
      <c r="D917" s="242" t="s">
        <v>3151</v>
      </c>
    </row>
    <row r="918" spans="1:4" ht="9">
      <c r="A918" s="241">
        <v>39</v>
      </c>
      <c r="B918" s="184" t="s">
        <v>4458</v>
      </c>
      <c r="C918" s="179" t="s">
        <v>223</v>
      </c>
      <c r="D918" s="242" t="s">
        <v>3152</v>
      </c>
    </row>
    <row r="919" spans="1:4" ht="9">
      <c r="A919" s="241">
        <v>40</v>
      </c>
      <c r="B919" s="184" t="s">
        <v>4458</v>
      </c>
      <c r="C919" s="179" t="s">
        <v>3826</v>
      </c>
      <c r="D919" s="242" t="s">
        <v>4459</v>
      </c>
    </row>
    <row r="920" spans="1:4" ht="9">
      <c r="A920" s="241">
        <v>41</v>
      </c>
      <c r="B920" s="184" t="s">
        <v>4458</v>
      </c>
      <c r="C920" s="179" t="s">
        <v>3840</v>
      </c>
      <c r="D920" s="242" t="s">
        <v>4460</v>
      </c>
    </row>
    <row r="921" spans="1:4" ht="9">
      <c r="A921" s="241">
        <v>42</v>
      </c>
      <c r="B921" s="184" t="s">
        <v>4458</v>
      </c>
      <c r="C921" s="179" t="s">
        <v>755</v>
      </c>
      <c r="D921" s="242" t="s">
        <v>3158</v>
      </c>
    </row>
    <row r="922" spans="1:4" ht="9">
      <c r="A922" s="241">
        <v>43</v>
      </c>
      <c r="B922" s="184" t="s">
        <v>4458</v>
      </c>
      <c r="C922" s="179" t="s">
        <v>3841</v>
      </c>
      <c r="D922" s="242" t="s">
        <v>3160</v>
      </c>
    </row>
    <row r="923" spans="1:4" ht="9">
      <c r="A923" s="241" t="s">
        <v>3161</v>
      </c>
      <c r="B923" s="184" t="s">
        <v>4458</v>
      </c>
      <c r="C923" s="179" t="s">
        <v>220</v>
      </c>
      <c r="D923" s="242" t="s">
        <v>3162</v>
      </c>
    </row>
    <row r="924" spans="1:4" ht="18">
      <c r="A924" s="241">
        <v>46</v>
      </c>
      <c r="B924" s="184" t="s">
        <v>4450</v>
      </c>
      <c r="C924" s="179" t="s">
        <v>3842</v>
      </c>
      <c r="D924" s="242" t="s">
        <v>3219</v>
      </c>
    </row>
    <row r="925" spans="1:4" ht="18">
      <c r="A925" s="241">
        <v>47</v>
      </c>
      <c r="B925" s="184" t="s">
        <v>4461</v>
      </c>
      <c r="C925" s="179" t="s">
        <v>3842</v>
      </c>
      <c r="D925" s="242" t="s">
        <v>3165</v>
      </c>
    </row>
    <row r="926" spans="1:4" ht="9">
      <c r="A926" s="241">
        <v>48</v>
      </c>
      <c r="B926" s="184" t="s">
        <v>4458</v>
      </c>
      <c r="C926" s="179" t="s">
        <v>2856</v>
      </c>
      <c r="D926" s="242" t="s">
        <v>4462</v>
      </c>
    </row>
    <row r="927" spans="1:4" ht="9">
      <c r="A927" s="241">
        <v>49</v>
      </c>
      <c r="B927" s="184" t="s">
        <v>4458</v>
      </c>
      <c r="C927" s="179" t="s">
        <v>4463</v>
      </c>
      <c r="D927" s="242" t="s">
        <v>5022</v>
      </c>
    </row>
    <row r="928" spans="1:4" ht="18">
      <c r="A928" s="241">
        <v>50</v>
      </c>
      <c r="B928" s="184" t="s">
        <v>4458</v>
      </c>
      <c r="C928" s="179" t="s">
        <v>4464</v>
      </c>
      <c r="D928" s="242" t="s">
        <v>5287</v>
      </c>
    </row>
    <row r="929" spans="1:4" ht="9">
      <c r="A929" s="241">
        <v>51</v>
      </c>
      <c r="B929" s="184" t="s">
        <v>4458</v>
      </c>
      <c r="C929" s="179" t="s">
        <v>214</v>
      </c>
      <c r="D929" s="242" t="s">
        <v>3171</v>
      </c>
    </row>
    <row r="930" spans="1:4" ht="9">
      <c r="A930" s="241">
        <v>52</v>
      </c>
      <c r="B930" s="184" t="s">
        <v>4458</v>
      </c>
      <c r="C930" s="179" t="s">
        <v>214</v>
      </c>
      <c r="D930" s="242" t="s">
        <v>3172</v>
      </c>
    </row>
    <row r="931" spans="1:4" ht="9">
      <c r="A931" s="241">
        <v>53</v>
      </c>
      <c r="B931" s="184" t="s">
        <v>4458</v>
      </c>
      <c r="C931" s="179" t="s">
        <v>214</v>
      </c>
      <c r="D931" s="242" t="s">
        <v>3173</v>
      </c>
    </row>
    <row r="932" spans="1:4" ht="9">
      <c r="A932" s="241">
        <v>54</v>
      </c>
      <c r="B932" s="184" t="s">
        <v>4458</v>
      </c>
      <c r="C932" s="179" t="s">
        <v>214</v>
      </c>
      <c r="D932" s="242" t="s">
        <v>4479</v>
      </c>
    </row>
    <row r="933" spans="1:4" ht="9">
      <c r="A933" s="241">
        <v>55</v>
      </c>
      <c r="B933" s="184" t="s">
        <v>4458</v>
      </c>
      <c r="C933" s="179" t="s">
        <v>214</v>
      </c>
      <c r="D933" s="242" t="s">
        <v>3174</v>
      </c>
    </row>
    <row r="934" spans="1:4" ht="9">
      <c r="A934" s="241">
        <v>56</v>
      </c>
      <c r="B934" s="184" t="s">
        <v>3818</v>
      </c>
      <c r="C934" s="179" t="s">
        <v>214</v>
      </c>
      <c r="D934" s="242" t="s">
        <v>4465</v>
      </c>
    </row>
    <row r="935" spans="1:4" ht="9">
      <c r="A935" s="241">
        <v>57</v>
      </c>
      <c r="B935" s="184" t="s">
        <v>3818</v>
      </c>
      <c r="C935" s="179" t="s">
        <v>214</v>
      </c>
      <c r="D935" s="242" t="s">
        <v>3223</v>
      </c>
    </row>
    <row r="936" spans="1:4" ht="9">
      <c r="A936" s="241">
        <v>58</v>
      </c>
      <c r="B936" s="184" t="s">
        <v>3818</v>
      </c>
      <c r="C936" s="179" t="s">
        <v>3843</v>
      </c>
      <c r="D936" s="242" t="s">
        <v>3225</v>
      </c>
    </row>
    <row r="937" spans="1:4" ht="9">
      <c r="A937" s="241">
        <v>59</v>
      </c>
      <c r="B937" s="184" t="s">
        <v>3818</v>
      </c>
      <c r="C937" s="179" t="s">
        <v>4379</v>
      </c>
      <c r="D937" s="242" t="s">
        <v>5016</v>
      </c>
    </row>
    <row r="938" spans="1:4" ht="9">
      <c r="A938" s="241">
        <v>60</v>
      </c>
      <c r="B938" s="184" t="s">
        <v>3818</v>
      </c>
      <c r="C938" s="179" t="s">
        <v>3844</v>
      </c>
      <c r="D938" s="242" t="s">
        <v>3229</v>
      </c>
    </row>
    <row r="939" spans="1:4" ht="9">
      <c r="A939" s="241">
        <v>61</v>
      </c>
      <c r="B939" s="184" t="s">
        <v>3818</v>
      </c>
      <c r="C939" s="179" t="s">
        <v>3845</v>
      </c>
      <c r="D939" s="242" t="s">
        <v>4480</v>
      </c>
    </row>
    <row r="940" spans="1:4" ht="9">
      <c r="A940" s="241">
        <v>62</v>
      </c>
      <c r="B940" s="184" t="s">
        <v>3818</v>
      </c>
      <c r="C940" s="179" t="s">
        <v>4466</v>
      </c>
      <c r="D940" s="242" t="s">
        <v>5015</v>
      </c>
    </row>
    <row r="941" spans="1:4" ht="9">
      <c r="A941" s="241">
        <v>63</v>
      </c>
      <c r="B941" s="184" t="s">
        <v>3818</v>
      </c>
      <c r="C941" s="179" t="s">
        <v>4467</v>
      </c>
      <c r="D941" s="242" t="s">
        <v>3233</v>
      </c>
    </row>
    <row r="942" spans="1:4" ht="9">
      <c r="A942" s="241">
        <v>64</v>
      </c>
      <c r="B942" s="184" t="s">
        <v>3818</v>
      </c>
      <c r="C942" s="179" t="s">
        <v>3847</v>
      </c>
      <c r="D942" s="242" t="s">
        <v>3235</v>
      </c>
    </row>
    <row r="943" spans="1:4" ht="9">
      <c r="A943" s="241">
        <v>65</v>
      </c>
      <c r="B943" s="184" t="s">
        <v>3818</v>
      </c>
      <c r="C943" s="179" t="s">
        <v>4481</v>
      </c>
      <c r="D943" s="242" t="s">
        <v>4468</v>
      </c>
    </row>
    <row r="944" spans="1:4" ht="9">
      <c r="A944" s="241">
        <v>66</v>
      </c>
      <c r="B944" s="184" t="s">
        <v>3818</v>
      </c>
      <c r="C944" s="179" t="s">
        <v>4469</v>
      </c>
      <c r="D944" s="242" t="s">
        <v>3238</v>
      </c>
    </row>
    <row r="945" spans="1:4" ht="12.75" customHeight="1">
      <c r="A945" s="241">
        <v>67</v>
      </c>
      <c r="B945" s="184" t="s">
        <v>3818</v>
      </c>
      <c r="C945" s="179" t="s">
        <v>4470</v>
      </c>
      <c r="D945" s="242" t="s">
        <v>3240</v>
      </c>
    </row>
    <row r="946" spans="1:4" ht="9">
      <c r="A946" s="241">
        <v>68</v>
      </c>
      <c r="B946" s="184" t="s">
        <v>3818</v>
      </c>
      <c r="C946" s="179" t="s">
        <v>3848</v>
      </c>
      <c r="D946" s="242" t="s">
        <v>3242</v>
      </c>
    </row>
    <row r="947" spans="1:4" ht="18">
      <c r="A947" s="241">
        <v>69</v>
      </c>
      <c r="B947" s="184" t="s">
        <v>3818</v>
      </c>
      <c r="C947" s="179" t="s">
        <v>4471</v>
      </c>
      <c r="D947" s="242" t="s">
        <v>3244</v>
      </c>
    </row>
    <row r="948" spans="1:4" ht="9">
      <c r="A948" s="241">
        <v>70</v>
      </c>
      <c r="B948" s="184" t="s">
        <v>3818</v>
      </c>
      <c r="C948" s="179" t="s">
        <v>3849</v>
      </c>
      <c r="D948" s="242" t="s">
        <v>3246</v>
      </c>
    </row>
    <row r="949" spans="1:4" ht="9">
      <c r="A949" s="241">
        <v>71</v>
      </c>
      <c r="B949" s="184" t="s">
        <v>3818</v>
      </c>
      <c r="C949" s="179" t="s">
        <v>3851</v>
      </c>
      <c r="D949" s="242" t="s">
        <v>4478</v>
      </c>
    </row>
    <row r="950" spans="1:4" ht="9">
      <c r="A950" s="241">
        <v>72</v>
      </c>
      <c r="B950" s="184" t="s">
        <v>3818</v>
      </c>
      <c r="C950" s="179" t="s">
        <v>3850</v>
      </c>
      <c r="D950" s="242" t="s">
        <v>3249</v>
      </c>
    </row>
    <row r="951" spans="1:4" ht="9">
      <c r="A951" s="241">
        <v>73</v>
      </c>
      <c r="B951" s="184" t="s">
        <v>3818</v>
      </c>
      <c r="C951" s="179" t="s">
        <v>232</v>
      </c>
      <c r="D951" s="242" t="s">
        <v>4472</v>
      </c>
    </row>
    <row r="952" spans="1:4" ht="9">
      <c r="A952" s="241">
        <v>74</v>
      </c>
      <c r="B952" s="184" t="s">
        <v>3818</v>
      </c>
      <c r="C952" s="179" t="s">
        <v>232</v>
      </c>
      <c r="D952" s="242" t="s">
        <v>3252</v>
      </c>
    </row>
    <row r="953" spans="1:4" ht="18">
      <c r="A953" s="241">
        <v>75</v>
      </c>
      <c r="B953" s="184" t="s">
        <v>3818</v>
      </c>
      <c r="C953" s="179" t="s">
        <v>3852</v>
      </c>
      <c r="D953" s="242" t="s">
        <v>3254</v>
      </c>
    </row>
    <row r="954" spans="1:4" ht="9">
      <c r="A954" s="241">
        <v>76</v>
      </c>
      <c r="B954" s="184" t="s">
        <v>4473</v>
      </c>
      <c r="C954" s="179" t="s">
        <v>3853</v>
      </c>
      <c r="D954" s="242" t="s">
        <v>3256</v>
      </c>
    </row>
    <row r="955" spans="1:4" ht="9">
      <c r="A955" s="241">
        <v>77</v>
      </c>
      <c r="B955" s="184" t="s">
        <v>3818</v>
      </c>
      <c r="C955" s="179" t="s">
        <v>4474</v>
      </c>
      <c r="D955" s="242" t="s">
        <v>3286</v>
      </c>
    </row>
    <row r="956" spans="1:4" ht="9">
      <c r="A956" s="241">
        <v>78</v>
      </c>
      <c r="B956" s="184" t="s">
        <v>3818</v>
      </c>
      <c r="C956" s="179" t="s">
        <v>4482</v>
      </c>
      <c r="D956" s="242" t="s">
        <v>3259</v>
      </c>
    </row>
    <row r="957" spans="1:4" ht="9">
      <c r="A957" s="241">
        <v>79</v>
      </c>
      <c r="B957" s="184" t="s">
        <v>3818</v>
      </c>
      <c r="C957" s="179" t="s">
        <v>4476</v>
      </c>
      <c r="D957" s="242" t="s">
        <v>4475</v>
      </c>
    </row>
    <row r="958" spans="1:4" ht="9">
      <c r="A958" s="241">
        <v>80</v>
      </c>
      <c r="B958" s="184" t="s">
        <v>3818</v>
      </c>
      <c r="C958" s="179" t="s">
        <v>3854</v>
      </c>
      <c r="D958" s="242" t="s">
        <v>3263</v>
      </c>
    </row>
    <row r="959" spans="1:4" ht="9">
      <c r="A959" s="241">
        <v>81</v>
      </c>
      <c r="B959" s="184" t="s">
        <v>3818</v>
      </c>
      <c r="C959" s="179" t="s">
        <v>3855</v>
      </c>
      <c r="D959" s="242" t="s">
        <v>3265</v>
      </c>
    </row>
    <row r="960" spans="1:4" ht="18">
      <c r="A960" s="241">
        <v>82</v>
      </c>
      <c r="B960" s="184" t="s">
        <v>3818</v>
      </c>
      <c r="C960" s="179" t="s">
        <v>3856</v>
      </c>
      <c r="D960" s="242" t="s">
        <v>3267</v>
      </c>
    </row>
    <row r="961" spans="1:4" ht="18">
      <c r="A961" s="241">
        <v>83</v>
      </c>
      <c r="B961" s="184" t="s">
        <v>3818</v>
      </c>
      <c r="C961" s="179" t="s">
        <v>3857</v>
      </c>
      <c r="D961" s="242" t="s">
        <v>3269</v>
      </c>
    </row>
    <row r="962" spans="1:4" ht="9">
      <c r="A962" s="241">
        <v>84</v>
      </c>
      <c r="B962" s="184" t="s">
        <v>3818</v>
      </c>
      <c r="C962" s="179" t="s">
        <v>327</v>
      </c>
      <c r="D962" s="242" t="s">
        <v>3271</v>
      </c>
    </row>
    <row r="963" spans="1:4" ht="9">
      <c r="A963" s="241" t="s">
        <v>3272</v>
      </c>
      <c r="B963" s="184" t="s">
        <v>3819</v>
      </c>
      <c r="C963" s="179" t="s">
        <v>327</v>
      </c>
      <c r="D963" s="242" t="s">
        <v>3275</v>
      </c>
    </row>
    <row r="964" spans="1:4" ht="18">
      <c r="A964" s="241" t="s">
        <v>3276</v>
      </c>
      <c r="B964" s="184" t="s">
        <v>3819</v>
      </c>
      <c r="C964" s="179" t="s">
        <v>3858</v>
      </c>
      <c r="D964" s="242" t="s">
        <v>3278</v>
      </c>
    </row>
    <row r="965" spans="1:4" ht="9">
      <c r="A965" s="241">
        <v>89</v>
      </c>
      <c r="B965" s="184" t="s">
        <v>3818</v>
      </c>
      <c r="C965" s="179" t="s">
        <v>2552</v>
      </c>
      <c r="D965" s="242" t="s">
        <v>3279</v>
      </c>
    </row>
    <row r="966" spans="1:4" ht="9">
      <c r="A966" s="241">
        <v>90</v>
      </c>
      <c r="B966" s="184" t="s">
        <v>3818</v>
      </c>
      <c r="C966" s="179" t="s">
        <v>2552</v>
      </c>
      <c r="D966" s="242" t="s">
        <v>3280</v>
      </c>
    </row>
    <row r="967" spans="1:4" ht="9">
      <c r="A967" s="241">
        <v>91</v>
      </c>
      <c r="B967" s="184" t="s">
        <v>3818</v>
      </c>
      <c r="C967" s="179" t="s">
        <v>3859</v>
      </c>
      <c r="D967" s="242" t="s">
        <v>3282</v>
      </c>
    </row>
    <row r="968" spans="1:4" ht="9">
      <c r="A968" s="241">
        <v>92</v>
      </c>
      <c r="B968" s="184" t="s">
        <v>3819</v>
      </c>
      <c r="C968" s="179" t="s">
        <v>3860</v>
      </c>
      <c r="D968" s="242" t="s">
        <v>3283</v>
      </c>
    </row>
    <row r="969" spans="1:4" ht="9">
      <c r="A969" s="241">
        <v>93</v>
      </c>
      <c r="B969" s="184" t="s">
        <v>3819</v>
      </c>
      <c r="C969" s="179" t="s">
        <v>2552</v>
      </c>
      <c r="D969" s="242" t="s">
        <v>4477</v>
      </c>
    </row>
    <row r="970" spans="1:4" ht="9">
      <c r="A970" s="241">
        <v>94</v>
      </c>
      <c r="B970" s="184" t="s">
        <v>3818</v>
      </c>
      <c r="C970" s="179" t="s">
        <v>3861</v>
      </c>
      <c r="D970" s="242" t="s">
        <v>3285</v>
      </c>
    </row>
    <row r="971" spans="1:4" ht="24.75" customHeight="1">
      <c r="A971" s="330" t="s">
        <v>40</v>
      </c>
      <c r="B971" s="331"/>
      <c r="C971" s="331"/>
      <c r="D971" s="332"/>
    </row>
    <row r="972" spans="1:4" ht="18">
      <c r="A972" s="227">
        <v>1</v>
      </c>
      <c r="B972" s="183" t="s">
        <v>4486</v>
      </c>
      <c r="C972" s="180" t="s">
        <v>2550</v>
      </c>
      <c r="D972" s="243" t="s">
        <v>4485</v>
      </c>
    </row>
    <row r="973" spans="1:4" ht="18">
      <c r="A973" s="227">
        <v>2</v>
      </c>
      <c r="B973" s="183" t="s">
        <v>4487</v>
      </c>
      <c r="C973" s="59" t="s">
        <v>195</v>
      </c>
      <c r="D973" s="243" t="s">
        <v>1782</v>
      </c>
    </row>
    <row r="974" spans="1:4" ht="18">
      <c r="A974" s="227">
        <v>3</v>
      </c>
      <c r="B974" s="183" t="s">
        <v>4488</v>
      </c>
      <c r="C974" s="186" t="s">
        <v>1781</v>
      </c>
      <c r="D974" s="243" t="s">
        <v>1783</v>
      </c>
    </row>
    <row r="975" spans="1:4" ht="18">
      <c r="A975" s="227">
        <v>4</v>
      </c>
      <c r="B975" s="183" t="s">
        <v>4489</v>
      </c>
      <c r="C975" s="186" t="s">
        <v>1784</v>
      </c>
      <c r="D975" s="243" t="s">
        <v>1785</v>
      </c>
    </row>
    <row r="976" spans="1:4" ht="18">
      <c r="A976" s="227">
        <v>5</v>
      </c>
      <c r="B976" s="193" t="s">
        <v>4490</v>
      </c>
      <c r="C976" s="59" t="s">
        <v>1799</v>
      </c>
      <c r="D976" s="244" t="s">
        <v>1786</v>
      </c>
    </row>
    <row r="977" spans="1:4" ht="9">
      <c r="A977" s="227">
        <v>6</v>
      </c>
      <c r="B977" s="183" t="s">
        <v>4491</v>
      </c>
      <c r="C977" s="59" t="s">
        <v>1787</v>
      </c>
      <c r="D977" s="243" t="s">
        <v>1788</v>
      </c>
    </row>
    <row r="978" spans="1:4" ht="18">
      <c r="A978" s="227">
        <v>7</v>
      </c>
      <c r="B978" s="183" t="s">
        <v>4492</v>
      </c>
      <c r="C978" s="59" t="s">
        <v>1790</v>
      </c>
      <c r="D978" s="243" t="s">
        <v>1791</v>
      </c>
    </row>
    <row r="979" spans="1:4" ht="18">
      <c r="A979" s="227">
        <v>8</v>
      </c>
      <c r="B979" s="183" t="s">
        <v>4492</v>
      </c>
      <c r="C979" s="59" t="s">
        <v>1790</v>
      </c>
      <c r="D979" s="243" t="s">
        <v>1791</v>
      </c>
    </row>
    <row r="980" spans="1:4" ht="9">
      <c r="A980" s="227">
        <v>9</v>
      </c>
      <c r="B980" s="193" t="s">
        <v>4493</v>
      </c>
      <c r="C980" s="59" t="s">
        <v>4554</v>
      </c>
      <c r="D980" s="244" t="s">
        <v>1800</v>
      </c>
    </row>
    <row r="981" spans="1:4" ht="18">
      <c r="A981" s="227">
        <v>10</v>
      </c>
      <c r="B981" s="193" t="s">
        <v>4495</v>
      </c>
      <c r="C981" s="59" t="s">
        <v>4494</v>
      </c>
      <c r="D981" s="244" t="s">
        <v>4555</v>
      </c>
    </row>
    <row r="982" spans="1:4" ht="9">
      <c r="A982" s="227">
        <v>11</v>
      </c>
      <c r="B982" s="193" t="s">
        <v>4496</v>
      </c>
      <c r="C982" s="59" t="s">
        <v>1805</v>
      </c>
      <c r="D982" s="244" t="s">
        <v>1806</v>
      </c>
    </row>
    <row r="983" spans="1:4" ht="9">
      <c r="A983" s="227">
        <v>12</v>
      </c>
      <c r="B983" s="183" t="s">
        <v>4498</v>
      </c>
      <c r="C983" s="183" t="s">
        <v>4497</v>
      </c>
      <c r="D983" s="244" t="s">
        <v>1809</v>
      </c>
    </row>
    <row r="984" spans="1:4" ht="9">
      <c r="A984" s="227">
        <v>13</v>
      </c>
      <c r="B984" s="183" t="s">
        <v>4499</v>
      </c>
      <c r="C984" s="183" t="s">
        <v>220</v>
      </c>
      <c r="D984" s="244" t="s">
        <v>1811</v>
      </c>
    </row>
    <row r="985" spans="1:4" ht="9">
      <c r="A985" s="227">
        <v>14</v>
      </c>
      <c r="B985" s="183" t="s">
        <v>4500</v>
      </c>
      <c r="C985" s="183" t="s">
        <v>220</v>
      </c>
      <c r="D985" s="244" t="s">
        <v>3291</v>
      </c>
    </row>
    <row r="986" spans="1:4" ht="18">
      <c r="A986" s="227">
        <v>15</v>
      </c>
      <c r="B986" s="183" t="s">
        <v>4501</v>
      </c>
      <c r="C986" s="183" t="s">
        <v>220</v>
      </c>
      <c r="D986" s="244" t="s">
        <v>3292</v>
      </c>
    </row>
    <row r="987" spans="1:4" ht="9">
      <c r="A987" s="227">
        <v>16</v>
      </c>
      <c r="B987" s="183" t="s">
        <v>4502</v>
      </c>
      <c r="C987" s="183" t="s">
        <v>1358</v>
      </c>
      <c r="D987" s="244" t="s">
        <v>1815</v>
      </c>
    </row>
    <row r="988" spans="1:4" ht="9">
      <c r="A988" s="227">
        <v>17</v>
      </c>
      <c r="B988" s="183" t="s">
        <v>4504</v>
      </c>
      <c r="C988" s="183" t="s">
        <v>4503</v>
      </c>
      <c r="D988" s="244" t="s">
        <v>1818</v>
      </c>
    </row>
    <row r="989" spans="1:4" ht="9">
      <c r="A989" s="227">
        <v>18</v>
      </c>
      <c r="B989" s="183" t="s">
        <v>4505</v>
      </c>
      <c r="C989" s="183" t="s">
        <v>1820</v>
      </c>
      <c r="D989" s="244" t="s">
        <v>1821</v>
      </c>
    </row>
    <row r="990" spans="1:4" ht="9">
      <c r="A990" s="227">
        <v>19</v>
      </c>
      <c r="B990" s="183" t="s">
        <v>4506</v>
      </c>
      <c r="C990" s="183" t="s">
        <v>214</v>
      </c>
      <c r="D990" s="244" t="s">
        <v>1823</v>
      </c>
    </row>
    <row r="991" spans="1:4" ht="9">
      <c r="A991" s="227">
        <v>20</v>
      </c>
      <c r="B991" s="183" t="s">
        <v>4507</v>
      </c>
      <c r="C991" s="183" t="s">
        <v>214</v>
      </c>
      <c r="D991" s="244" t="s">
        <v>1825</v>
      </c>
    </row>
    <row r="992" spans="1:4" ht="9">
      <c r="A992" s="227">
        <v>21</v>
      </c>
      <c r="B992" s="183" t="s">
        <v>4508</v>
      </c>
      <c r="C992" s="183" t="s">
        <v>727</v>
      </c>
      <c r="D992" s="244" t="s">
        <v>3870</v>
      </c>
    </row>
    <row r="993" spans="1:4" ht="9">
      <c r="A993" s="227">
        <v>22</v>
      </c>
      <c r="B993" s="183" t="s">
        <v>4510</v>
      </c>
      <c r="C993" s="183" t="s">
        <v>1828</v>
      </c>
      <c r="D993" s="244" t="s">
        <v>4509</v>
      </c>
    </row>
    <row r="994" spans="1:4" ht="18">
      <c r="A994" s="227">
        <v>23</v>
      </c>
      <c r="B994" s="183" t="s">
        <v>4511</v>
      </c>
      <c r="C994" s="183" t="s">
        <v>1820</v>
      </c>
      <c r="D994" s="244" t="s">
        <v>1831</v>
      </c>
    </row>
    <row r="995" spans="1:4" ht="9">
      <c r="A995" s="227">
        <v>24</v>
      </c>
      <c r="B995" s="183" t="s">
        <v>4512</v>
      </c>
      <c r="C995" s="183" t="s">
        <v>214</v>
      </c>
      <c r="D995" s="244" t="s">
        <v>1833</v>
      </c>
    </row>
    <row r="996" spans="1:4" ht="9">
      <c r="A996" s="227">
        <v>25</v>
      </c>
      <c r="B996" s="183" t="s">
        <v>4512</v>
      </c>
      <c r="C996" s="183" t="s">
        <v>4513</v>
      </c>
      <c r="D996" s="244" t="s">
        <v>1834</v>
      </c>
    </row>
    <row r="997" spans="1:4" ht="9">
      <c r="A997" s="227">
        <v>26</v>
      </c>
      <c r="B997" s="183" t="s">
        <v>4514</v>
      </c>
      <c r="C997" s="183" t="s">
        <v>764</v>
      </c>
      <c r="D997" s="244" t="s">
        <v>1836</v>
      </c>
    </row>
    <row r="998" spans="1:4" ht="9">
      <c r="A998" s="227">
        <v>27</v>
      </c>
      <c r="B998" s="183" t="s">
        <v>4516</v>
      </c>
      <c r="C998" s="183" t="s">
        <v>4515</v>
      </c>
      <c r="D998" s="244" t="s">
        <v>1839</v>
      </c>
    </row>
    <row r="999" spans="1:4" ht="9">
      <c r="A999" s="227">
        <v>28</v>
      </c>
      <c r="B999" s="183" t="s">
        <v>4518</v>
      </c>
      <c r="C999" s="183" t="s">
        <v>4517</v>
      </c>
      <c r="D999" s="244" t="s">
        <v>1841</v>
      </c>
    </row>
    <row r="1000" spans="1:4" ht="9">
      <c r="A1000" s="227">
        <v>29</v>
      </c>
      <c r="B1000" s="183" t="s">
        <v>4520</v>
      </c>
      <c r="C1000" s="183" t="s">
        <v>1843</v>
      </c>
      <c r="D1000" s="244" t="s">
        <v>4519</v>
      </c>
    </row>
    <row r="1001" spans="1:4" ht="9">
      <c r="A1001" s="227">
        <v>30</v>
      </c>
      <c r="B1001" s="183" t="s">
        <v>4521</v>
      </c>
      <c r="C1001" s="183" t="s">
        <v>4522</v>
      </c>
      <c r="D1001" s="244" t="s">
        <v>1847</v>
      </c>
    </row>
    <row r="1002" spans="1:4" ht="9">
      <c r="A1002" s="227">
        <v>31</v>
      </c>
      <c r="B1002" s="183" t="s">
        <v>4524</v>
      </c>
      <c r="C1002" s="183" t="s">
        <v>4523</v>
      </c>
      <c r="D1002" s="244" t="s">
        <v>1850</v>
      </c>
    </row>
    <row r="1003" spans="1:4" ht="18">
      <c r="A1003" s="227">
        <v>32</v>
      </c>
      <c r="B1003" s="183" t="s">
        <v>4525</v>
      </c>
      <c r="C1003" s="183" t="s">
        <v>308</v>
      </c>
      <c r="D1003" s="244" t="s">
        <v>1854</v>
      </c>
    </row>
    <row r="1004" spans="1:4" ht="18">
      <c r="A1004" s="227">
        <v>33</v>
      </c>
      <c r="B1004" s="183" t="s">
        <v>4525</v>
      </c>
      <c r="C1004" s="183" t="s">
        <v>308</v>
      </c>
      <c r="D1004" s="244" t="s">
        <v>1854</v>
      </c>
    </row>
    <row r="1005" spans="1:4" ht="18">
      <c r="A1005" s="227">
        <v>34</v>
      </c>
      <c r="B1005" s="183" t="s">
        <v>4526</v>
      </c>
      <c r="C1005" s="183" t="s">
        <v>1853</v>
      </c>
      <c r="D1005" s="244" t="s">
        <v>3289</v>
      </c>
    </row>
    <row r="1006" spans="1:4" ht="18">
      <c r="A1006" s="227">
        <v>35</v>
      </c>
      <c r="B1006" s="183" t="s">
        <v>4529</v>
      </c>
      <c r="C1006" s="183" t="s">
        <v>4528</v>
      </c>
      <c r="D1006" s="244" t="s">
        <v>4527</v>
      </c>
    </row>
    <row r="1007" spans="1:4" ht="9">
      <c r="A1007" s="227">
        <v>36</v>
      </c>
      <c r="B1007" s="183" t="s">
        <v>4530</v>
      </c>
      <c r="C1007" s="183" t="s">
        <v>1859</v>
      </c>
      <c r="D1007" s="244" t="s">
        <v>1860</v>
      </c>
    </row>
    <row r="1008" spans="1:4" ht="9">
      <c r="A1008" s="227">
        <v>37</v>
      </c>
      <c r="B1008" s="183" t="s">
        <v>4531</v>
      </c>
      <c r="C1008" s="183" t="s">
        <v>664</v>
      </c>
      <c r="D1008" s="244" t="s">
        <v>1862</v>
      </c>
    </row>
    <row r="1009" spans="1:4" ht="9">
      <c r="A1009" s="227">
        <v>38</v>
      </c>
      <c r="B1009" s="183" t="s">
        <v>4533</v>
      </c>
      <c r="C1009" s="183" t="s">
        <v>4532</v>
      </c>
      <c r="D1009" s="244" t="s">
        <v>1865</v>
      </c>
    </row>
    <row r="1010" spans="1:4" ht="18">
      <c r="A1010" s="227">
        <v>39</v>
      </c>
      <c r="B1010" s="183" t="s">
        <v>4535</v>
      </c>
      <c r="C1010" s="183" t="s">
        <v>4534</v>
      </c>
      <c r="D1010" s="244" t="s">
        <v>3290</v>
      </c>
    </row>
    <row r="1011" spans="1:4" ht="9">
      <c r="A1011" s="227">
        <v>40</v>
      </c>
      <c r="B1011" s="183" t="s">
        <v>4536</v>
      </c>
      <c r="C1011" s="183" t="s">
        <v>202</v>
      </c>
      <c r="D1011" s="244" t="s">
        <v>1869</v>
      </c>
    </row>
    <row r="1012" spans="1:4" ht="18">
      <c r="A1012" s="227">
        <v>41</v>
      </c>
      <c r="B1012" s="183" t="s">
        <v>4538</v>
      </c>
      <c r="C1012" s="183" t="s">
        <v>4537</v>
      </c>
      <c r="D1012" s="244" t="s">
        <v>1871</v>
      </c>
    </row>
    <row r="1013" spans="1:4" ht="9">
      <c r="A1013" s="227">
        <v>42</v>
      </c>
      <c r="B1013" s="183" t="s">
        <v>4539</v>
      </c>
      <c r="C1013" s="183" t="s">
        <v>981</v>
      </c>
      <c r="D1013" s="244" t="s">
        <v>1874</v>
      </c>
    </row>
    <row r="1014" spans="1:4" ht="18">
      <c r="A1014" s="227">
        <v>43</v>
      </c>
      <c r="B1014" s="183" t="s">
        <v>4540</v>
      </c>
      <c r="C1014" s="183" t="s">
        <v>1875</v>
      </c>
      <c r="D1014" s="244" t="s">
        <v>4541</v>
      </c>
    </row>
    <row r="1015" spans="1:4" ht="9">
      <c r="A1015" s="227">
        <v>44</v>
      </c>
      <c r="B1015" s="183" t="s">
        <v>4543</v>
      </c>
      <c r="C1015" s="183" t="s">
        <v>4542</v>
      </c>
      <c r="D1015" s="244" t="s">
        <v>1880</v>
      </c>
    </row>
    <row r="1016" spans="1:4" ht="18">
      <c r="A1016" s="227">
        <v>45</v>
      </c>
      <c r="B1016" s="183" t="s">
        <v>4545</v>
      </c>
      <c r="C1016" s="183" t="s">
        <v>4544</v>
      </c>
      <c r="D1016" s="244" t="s">
        <v>1883</v>
      </c>
    </row>
    <row r="1017" spans="1:4" ht="9">
      <c r="A1017" s="227">
        <v>46</v>
      </c>
      <c r="B1017" s="183" t="s">
        <v>4546</v>
      </c>
      <c r="C1017" s="183" t="s">
        <v>1885</v>
      </c>
      <c r="D1017" s="244" t="s">
        <v>1886</v>
      </c>
    </row>
    <row r="1018" spans="1:4" ht="18">
      <c r="A1018" s="227">
        <v>47</v>
      </c>
      <c r="B1018" s="183" t="s">
        <v>4547</v>
      </c>
      <c r="C1018" s="183" t="s">
        <v>1888</v>
      </c>
      <c r="D1018" s="244" t="s">
        <v>1889</v>
      </c>
    </row>
    <row r="1019" spans="1:4" ht="18">
      <c r="A1019" s="227">
        <v>48</v>
      </c>
      <c r="B1019" s="183" t="s">
        <v>4549</v>
      </c>
      <c r="C1019" s="183" t="s">
        <v>4548</v>
      </c>
      <c r="D1019" s="244" t="s">
        <v>1892</v>
      </c>
    </row>
    <row r="1020" spans="1:4" ht="18">
      <c r="A1020" s="227">
        <v>49</v>
      </c>
      <c r="B1020" s="183" t="s">
        <v>4550</v>
      </c>
      <c r="C1020" s="183" t="s">
        <v>1251</v>
      </c>
      <c r="D1020" s="244" t="s">
        <v>1894</v>
      </c>
    </row>
    <row r="1021" spans="1:4" ht="18">
      <c r="A1021" s="227">
        <v>50</v>
      </c>
      <c r="B1021" s="183" t="s">
        <v>4552</v>
      </c>
      <c r="C1021" s="183" t="s">
        <v>1251</v>
      </c>
      <c r="D1021" s="244" t="s">
        <v>4551</v>
      </c>
    </row>
    <row r="1022" spans="1:4" ht="18">
      <c r="A1022" s="227">
        <v>51</v>
      </c>
      <c r="B1022" s="183" t="s">
        <v>4553</v>
      </c>
      <c r="C1022" s="183" t="s">
        <v>195</v>
      </c>
      <c r="D1022" s="244" t="s">
        <v>3905</v>
      </c>
    </row>
    <row r="1023" spans="1:4" ht="21" customHeight="1">
      <c r="A1023" s="330" t="s">
        <v>3817</v>
      </c>
      <c r="B1023" s="331"/>
      <c r="C1023" s="331"/>
      <c r="D1023" s="332"/>
    </row>
    <row r="1024" spans="1:4" ht="9">
      <c r="A1024" s="227">
        <v>1</v>
      </c>
      <c r="B1024" s="186" t="s">
        <v>4556</v>
      </c>
      <c r="C1024" s="180" t="s">
        <v>1338</v>
      </c>
      <c r="D1024" s="243" t="s">
        <v>1339</v>
      </c>
    </row>
    <row r="1025" spans="1:4" ht="9">
      <c r="A1025" s="227">
        <v>2</v>
      </c>
      <c r="B1025" s="186" t="s">
        <v>4557</v>
      </c>
      <c r="C1025" s="59" t="s">
        <v>1341</v>
      </c>
      <c r="D1025" s="243" t="s">
        <v>1342</v>
      </c>
    </row>
    <row r="1026" spans="1:4" ht="9">
      <c r="A1026" s="227">
        <v>3</v>
      </c>
      <c r="B1026" s="186" t="s">
        <v>4557</v>
      </c>
      <c r="C1026" s="186" t="s">
        <v>4558</v>
      </c>
      <c r="D1026" s="243" t="s">
        <v>1344</v>
      </c>
    </row>
    <row r="1027" spans="1:4" ht="9">
      <c r="A1027" s="227">
        <v>4</v>
      </c>
      <c r="B1027" s="186" t="s">
        <v>4561</v>
      </c>
      <c r="C1027" s="186" t="s">
        <v>4560</v>
      </c>
      <c r="D1027" s="243" t="s">
        <v>4559</v>
      </c>
    </row>
    <row r="1028" spans="1:4" ht="9">
      <c r="A1028" s="227">
        <v>5</v>
      </c>
      <c r="B1028" s="186" t="s">
        <v>4561</v>
      </c>
      <c r="C1028" s="59" t="s">
        <v>4562</v>
      </c>
      <c r="D1028" s="244" t="s">
        <v>3302</v>
      </c>
    </row>
    <row r="1029" spans="1:4" ht="9">
      <c r="A1029" s="227">
        <v>6</v>
      </c>
      <c r="B1029" s="186" t="s">
        <v>4563</v>
      </c>
      <c r="C1029" s="59" t="s">
        <v>5004</v>
      </c>
      <c r="D1029" s="243" t="s">
        <v>5003</v>
      </c>
    </row>
    <row r="1030" spans="1:4" ht="9">
      <c r="A1030" s="227">
        <v>7</v>
      </c>
      <c r="B1030" s="186" t="s">
        <v>4563</v>
      </c>
      <c r="C1030" s="59" t="s">
        <v>1356</v>
      </c>
      <c r="D1030" s="243" t="s">
        <v>1357</v>
      </c>
    </row>
    <row r="1031" spans="1:4" ht="9">
      <c r="A1031" s="227">
        <v>8</v>
      </c>
      <c r="B1031" s="186" t="s">
        <v>4565</v>
      </c>
      <c r="C1031" s="59" t="s">
        <v>4564</v>
      </c>
      <c r="D1031" s="243" t="s">
        <v>1353</v>
      </c>
    </row>
    <row r="1032" spans="1:4" ht="9">
      <c r="A1032" s="227">
        <v>9</v>
      </c>
      <c r="B1032" s="186" t="s">
        <v>4557</v>
      </c>
      <c r="C1032" s="59" t="s">
        <v>4566</v>
      </c>
      <c r="D1032" s="243" t="s">
        <v>1355</v>
      </c>
    </row>
    <row r="1033" spans="1:4" ht="9">
      <c r="A1033" s="227">
        <v>10</v>
      </c>
      <c r="B1033" s="186" t="s">
        <v>4563</v>
      </c>
      <c r="C1033" s="59" t="s">
        <v>1358</v>
      </c>
      <c r="D1033" s="244" t="s">
        <v>5003</v>
      </c>
    </row>
    <row r="1034" spans="1:4" ht="9">
      <c r="A1034" s="227">
        <v>11</v>
      </c>
      <c r="B1034" s="186" t="s">
        <v>4563</v>
      </c>
      <c r="C1034" s="59" t="s">
        <v>955</v>
      </c>
      <c r="D1034" s="244" t="s">
        <v>1360</v>
      </c>
    </row>
    <row r="1035" spans="1:4" ht="9">
      <c r="A1035" s="227">
        <v>12</v>
      </c>
      <c r="B1035" s="186" t="s">
        <v>4567</v>
      </c>
      <c r="C1035" s="183" t="s">
        <v>1361</v>
      </c>
      <c r="D1035" s="244" t="s">
        <v>1362</v>
      </c>
    </row>
    <row r="1036" spans="1:4" ht="9">
      <c r="A1036" s="227">
        <v>13</v>
      </c>
      <c r="B1036" s="183" t="s">
        <v>4569</v>
      </c>
      <c r="C1036" s="183" t="s">
        <v>194</v>
      </c>
      <c r="D1036" s="244" t="s">
        <v>4568</v>
      </c>
    </row>
    <row r="1037" spans="1:4" ht="9">
      <c r="A1037" s="227">
        <v>14</v>
      </c>
      <c r="B1037" s="183" t="s">
        <v>4570</v>
      </c>
      <c r="C1037" s="183" t="s">
        <v>194</v>
      </c>
      <c r="D1037" s="244" t="s">
        <v>1366</v>
      </c>
    </row>
    <row r="1038" spans="1:4" ht="9">
      <c r="A1038" s="227">
        <v>15</v>
      </c>
      <c r="B1038" s="183" t="s">
        <v>4570</v>
      </c>
      <c r="C1038" s="183" t="s">
        <v>1367</v>
      </c>
      <c r="D1038" s="244" t="s">
        <v>3304</v>
      </c>
    </row>
    <row r="1039" spans="1:4" ht="9">
      <c r="A1039" s="227">
        <v>16</v>
      </c>
      <c r="B1039" s="183" t="s">
        <v>4571</v>
      </c>
      <c r="C1039" s="183" t="s">
        <v>1367</v>
      </c>
      <c r="D1039" s="244" t="s">
        <v>1368</v>
      </c>
    </row>
    <row r="1040" spans="1:4" ht="9">
      <c r="A1040" s="227">
        <v>17</v>
      </c>
      <c r="B1040" s="183" t="s">
        <v>4572</v>
      </c>
      <c r="C1040" s="183" t="s">
        <v>1369</v>
      </c>
      <c r="D1040" s="244" t="s">
        <v>1370</v>
      </c>
    </row>
    <row r="1041" spans="1:4" ht="9">
      <c r="A1041" s="227">
        <v>18</v>
      </c>
      <c r="B1041" s="183" t="s">
        <v>4573</v>
      </c>
      <c r="C1041" s="183" t="s">
        <v>1372</v>
      </c>
      <c r="D1041" s="244" t="s">
        <v>1373</v>
      </c>
    </row>
    <row r="1042" spans="1:4" ht="9">
      <c r="A1042" s="227">
        <v>19</v>
      </c>
      <c r="B1042" s="183" t="s">
        <v>4574</v>
      </c>
      <c r="C1042" s="183" t="s">
        <v>675</v>
      </c>
      <c r="D1042" s="244" t="s">
        <v>1374</v>
      </c>
    </row>
    <row r="1043" spans="1:4" ht="9">
      <c r="A1043" s="227">
        <v>20</v>
      </c>
      <c r="B1043" s="183" t="s">
        <v>4570</v>
      </c>
      <c r="C1043" s="183" t="s">
        <v>3535</v>
      </c>
      <c r="D1043" s="244" t="s">
        <v>1375</v>
      </c>
    </row>
    <row r="1044" spans="1:4" ht="9">
      <c r="A1044" s="227">
        <v>21</v>
      </c>
      <c r="B1044" s="183" t="s">
        <v>4575</v>
      </c>
      <c r="C1044" s="183" t="s">
        <v>1376</v>
      </c>
      <c r="D1044" s="244" t="s">
        <v>1377</v>
      </c>
    </row>
    <row r="1045" spans="1:4" ht="9">
      <c r="A1045" s="227">
        <v>22</v>
      </c>
      <c r="B1045" s="183" t="s">
        <v>4576</v>
      </c>
      <c r="C1045" s="183" t="s">
        <v>1376</v>
      </c>
      <c r="D1045" s="244" t="s">
        <v>1378</v>
      </c>
    </row>
    <row r="1046" spans="1:4" ht="9">
      <c r="A1046" s="227">
        <v>23</v>
      </c>
      <c r="B1046" s="183" t="s">
        <v>4574</v>
      </c>
      <c r="C1046" s="183" t="s">
        <v>1379</v>
      </c>
      <c r="D1046" s="239" t="s">
        <v>5236</v>
      </c>
    </row>
    <row r="1047" spans="1:4" ht="9">
      <c r="A1047" s="227">
        <v>24</v>
      </c>
      <c r="B1047" s="183" t="s">
        <v>4572</v>
      </c>
      <c r="C1047" s="183" t="s">
        <v>1379</v>
      </c>
      <c r="D1047" s="244" t="s">
        <v>1380</v>
      </c>
    </row>
    <row r="1048" spans="1:4" ht="9">
      <c r="A1048" s="227">
        <v>25</v>
      </c>
      <c r="B1048" s="183" t="s">
        <v>4577</v>
      </c>
      <c r="C1048" s="183" t="s">
        <v>1382</v>
      </c>
      <c r="D1048" s="244" t="s">
        <v>3306</v>
      </c>
    </row>
    <row r="1049" spans="1:4" ht="18">
      <c r="A1049" s="227">
        <v>26</v>
      </c>
      <c r="B1049" s="183" t="s">
        <v>4578</v>
      </c>
      <c r="C1049" s="183" t="s">
        <v>1383</v>
      </c>
      <c r="D1049" s="244" t="s">
        <v>1384</v>
      </c>
    </row>
    <row r="1050" spans="1:4" ht="9">
      <c r="A1050" s="227">
        <v>27</v>
      </c>
      <c r="B1050" s="183" t="s">
        <v>4579</v>
      </c>
      <c r="C1050" s="183" t="s">
        <v>1387</v>
      </c>
      <c r="D1050" s="244" t="s">
        <v>1388</v>
      </c>
    </row>
    <row r="1051" spans="1:4" ht="9">
      <c r="A1051" s="227">
        <v>28</v>
      </c>
      <c r="B1051" s="183" t="s">
        <v>4580</v>
      </c>
      <c r="C1051" s="183" t="s">
        <v>1387</v>
      </c>
      <c r="D1051" s="244" t="s">
        <v>1389</v>
      </c>
    </row>
    <row r="1052" spans="1:4" ht="9">
      <c r="A1052" s="227">
        <v>29</v>
      </c>
      <c r="B1052" s="183" t="s">
        <v>4580</v>
      </c>
      <c r="C1052" s="183" t="s">
        <v>1390</v>
      </c>
      <c r="D1052" s="244" t="s">
        <v>1391</v>
      </c>
    </row>
    <row r="1053" spans="1:4" ht="9">
      <c r="A1053" s="227">
        <v>30</v>
      </c>
      <c r="B1053" s="183" t="s">
        <v>4581</v>
      </c>
      <c r="C1053" s="183" t="s">
        <v>1393</v>
      </c>
      <c r="D1053" s="244" t="s">
        <v>1394</v>
      </c>
    </row>
    <row r="1054" spans="1:4" ht="9">
      <c r="A1054" s="227">
        <v>31</v>
      </c>
      <c r="B1054" s="183" t="s">
        <v>4595</v>
      </c>
      <c r="C1054" s="183" t="s">
        <v>1396</v>
      </c>
      <c r="D1054" s="244" t="s">
        <v>1397</v>
      </c>
    </row>
    <row r="1055" spans="1:4" ht="9">
      <c r="A1055" s="227">
        <v>32</v>
      </c>
      <c r="B1055" s="183" t="s">
        <v>4582</v>
      </c>
      <c r="C1055" s="183" t="s">
        <v>1399</v>
      </c>
      <c r="D1055" s="244" t="s">
        <v>1400</v>
      </c>
    </row>
    <row r="1056" spans="1:4" ht="9">
      <c r="A1056" s="227">
        <v>33</v>
      </c>
      <c r="B1056" s="183" t="s">
        <v>4585</v>
      </c>
      <c r="C1056" s="183" t="s">
        <v>4583</v>
      </c>
      <c r="D1056" s="244" t="s">
        <v>4584</v>
      </c>
    </row>
    <row r="1057" spans="1:4" ht="9">
      <c r="A1057" s="227">
        <v>34</v>
      </c>
      <c r="B1057" s="183" t="s">
        <v>4587</v>
      </c>
      <c r="C1057" s="183" t="s">
        <v>674</v>
      </c>
      <c r="D1057" s="244" t="s">
        <v>4586</v>
      </c>
    </row>
    <row r="1058" spans="1:4" ht="9">
      <c r="A1058" s="227">
        <v>35</v>
      </c>
      <c r="B1058" s="183" t="s">
        <v>4588</v>
      </c>
      <c r="C1058" s="183" t="s">
        <v>4620</v>
      </c>
      <c r="D1058" s="244" t="s">
        <v>3875</v>
      </c>
    </row>
    <row r="1059" spans="1:4" ht="9">
      <c r="A1059" s="227">
        <v>36</v>
      </c>
      <c r="B1059" s="183" t="s">
        <v>4588</v>
      </c>
      <c r="C1059" s="183" t="s">
        <v>1407</v>
      </c>
      <c r="D1059" s="244" t="s">
        <v>3307</v>
      </c>
    </row>
    <row r="1060" spans="1:4" ht="9">
      <c r="A1060" s="227">
        <v>37</v>
      </c>
      <c r="B1060" s="183" t="s">
        <v>4590</v>
      </c>
      <c r="C1060" s="183" t="s">
        <v>4589</v>
      </c>
      <c r="D1060" s="239" t="s">
        <v>1409</v>
      </c>
    </row>
    <row r="1061" spans="1:4" ht="9">
      <c r="A1061" s="227">
        <v>38</v>
      </c>
      <c r="B1061" s="183" t="s">
        <v>4590</v>
      </c>
      <c r="C1061" s="183" t="s">
        <v>4619</v>
      </c>
      <c r="D1061" s="239" t="s">
        <v>4618</v>
      </c>
    </row>
    <row r="1062" spans="1:4" ht="9">
      <c r="A1062" s="227">
        <v>39</v>
      </c>
      <c r="B1062" s="183" t="s">
        <v>4592</v>
      </c>
      <c r="C1062" s="183" t="s">
        <v>3294</v>
      </c>
      <c r="D1062" s="244" t="s">
        <v>3295</v>
      </c>
    </row>
    <row r="1063" spans="1:4" ht="9">
      <c r="A1063" s="227">
        <v>40</v>
      </c>
      <c r="B1063" s="183" t="s">
        <v>4592</v>
      </c>
      <c r="C1063" s="183" t="s">
        <v>3296</v>
      </c>
      <c r="D1063" s="244" t="s">
        <v>3297</v>
      </c>
    </row>
    <row r="1064" spans="1:4" ht="9">
      <c r="A1064" s="227">
        <v>41</v>
      </c>
      <c r="B1064" s="183" t="s">
        <v>4592</v>
      </c>
      <c r="C1064" s="183" t="s">
        <v>3298</v>
      </c>
      <c r="D1064" s="244" t="s">
        <v>3299</v>
      </c>
    </row>
    <row r="1065" spans="1:4" ht="9">
      <c r="A1065" s="227">
        <v>42</v>
      </c>
      <c r="B1065" s="183" t="s">
        <v>4592</v>
      </c>
      <c r="C1065" s="183"/>
      <c r="D1065" s="244" t="s">
        <v>4591</v>
      </c>
    </row>
    <row r="1066" spans="1:4" ht="9">
      <c r="A1066" s="227">
        <v>43</v>
      </c>
      <c r="B1066" s="183" t="s">
        <v>4593</v>
      </c>
      <c r="C1066" s="183" t="s">
        <v>3315</v>
      </c>
      <c r="D1066" s="244" t="s">
        <v>3316</v>
      </c>
    </row>
    <row r="1067" spans="1:4" ht="9">
      <c r="A1067" s="227">
        <v>44</v>
      </c>
      <c r="B1067" s="183" t="s">
        <v>4594</v>
      </c>
      <c r="C1067" s="183" t="s">
        <v>3300</v>
      </c>
      <c r="D1067" s="244" t="s">
        <v>3301</v>
      </c>
    </row>
    <row r="1068" spans="1:4" ht="9">
      <c r="A1068" s="227">
        <v>45</v>
      </c>
      <c r="B1068" s="183" t="s">
        <v>4592</v>
      </c>
      <c r="C1068" s="183" t="s">
        <v>3318</v>
      </c>
      <c r="D1068" s="244" t="s">
        <v>3317</v>
      </c>
    </row>
    <row r="1069" spans="1:4" ht="9">
      <c r="A1069" s="227">
        <v>46</v>
      </c>
      <c r="B1069" s="183" t="s">
        <v>4596</v>
      </c>
      <c r="C1069" s="183" t="s">
        <v>1412</v>
      </c>
      <c r="D1069" s="244" t="s">
        <v>1413</v>
      </c>
    </row>
    <row r="1070" spans="1:4" ht="9">
      <c r="A1070" s="227">
        <v>47</v>
      </c>
      <c r="B1070" s="183" t="s">
        <v>4596</v>
      </c>
      <c r="C1070" s="183" t="s">
        <v>1415</v>
      </c>
      <c r="D1070" s="244" t="s">
        <v>3308</v>
      </c>
    </row>
    <row r="1071" spans="1:4" ht="9">
      <c r="A1071" s="227">
        <v>48</v>
      </c>
      <c r="B1071" s="183" t="s">
        <v>4598</v>
      </c>
      <c r="C1071" s="183" t="s">
        <v>4597</v>
      </c>
      <c r="D1071" s="244" t="s">
        <v>1416</v>
      </c>
    </row>
    <row r="1072" spans="1:4" ht="9">
      <c r="A1072" s="227">
        <v>49</v>
      </c>
      <c r="B1072" s="183" t="s">
        <v>4596</v>
      </c>
      <c r="C1072" s="183" t="s">
        <v>1417</v>
      </c>
      <c r="D1072" s="244" t="s">
        <v>3309</v>
      </c>
    </row>
    <row r="1073" spans="1:4" ht="9">
      <c r="A1073" s="227">
        <v>50</v>
      </c>
      <c r="B1073" s="183" t="s">
        <v>4599</v>
      </c>
      <c r="C1073" s="183" t="s">
        <v>1419</v>
      </c>
      <c r="D1073" s="244" t="s">
        <v>5288</v>
      </c>
    </row>
    <row r="1074" spans="1:4" ht="9">
      <c r="A1074" s="227">
        <v>51</v>
      </c>
      <c r="B1074" s="183" t="s">
        <v>4600</v>
      </c>
      <c r="C1074" s="183" t="s">
        <v>1421</v>
      </c>
      <c r="D1074" s="244" t="s">
        <v>1422</v>
      </c>
    </row>
    <row r="1075" spans="1:4" ht="9">
      <c r="A1075" s="227">
        <v>52</v>
      </c>
      <c r="B1075" s="183" t="s">
        <v>4601</v>
      </c>
      <c r="C1075" s="183" t="s">
        <v>1421</v>
      </c>
      <c r="D1075" s="244" t="s">
        <v>1424</v>
      </c>
    </row>
    <row r="1076" spans="1:4" ht="9">
      <c r="A1076" s="227">
        <v>53</v>
      </c>
      <c r="B1076" s="183" t="s">
        <v>4602</v>
      </c>
      <c r="C1076" s="183" t="s">
        <v>1421</v>
      </c>
      <c r="D1076" s="244" t="s">
        <v>1425</v>
      </c>
    </row>
    <row r="1077" spans="1:4" ht="9">
      <c r="A1077" s="227">
        <v>54</v>
      </c>
      <c r="B1077" s="183" t="s">
        <v>4603</v>
      </c>
      <c r="C1077" s="183" t="s">
        <v>223</v>
      </c>
      <c r="D1077" s="244" t="s">
        <v>1427</v>
      </c>
    </row>
    <row r="1078" spans="1:4" ht="18">
      <c r="A1078" s="227">
        <v>55</v>
      </c>
      <c r="B1078" s="183" t="s">
        <v>4604</v>
      </c>
      <c r="C1078" s="183" t="s">
        <v>1429</v>
      </c>
      <c r="D1078" s="244" t="s">
        <v>3311</v>
      </c>
    </row>
    <row r="1079" spans="1:4" ht="18">
      <c r="A1079" s="227">
        <v>56</v>
      </c>
      <c r="B1079" s="183" t="s">
        <v>4606</v>
      </c>
      <c r="C1079" s="183" t="s">
        <v>4605</v>
      </c>
      <c r="D1079" s="244" t="s">
        <v>3312</v>
      </c>
    </row>
    <row r="1080" spans="1:4" ht="18">
      <c r="A1080" s="227">
        <v>57</v>
      </c>
      <c r="B1080" s="183" t="s">
        <v>4608</v>
      </c>
      <c r="C1080" s="183" t="s">
        <v>4607</v>
      </c>
      <c r="D1080" s="244" t="s">
        <v>5237</v>
      </c>
    </row>
    <row r="1081" spans="1:4" ht="9">
      <c r="A1081" s="227">
        <v>58</v>
      </c>
      <c r="B1081" s="183" t="s">
        <v>4609</v>
      </c>
      <c r="C1081" s="183" t="s">
        <v>1434</v>
      </c>
      <c r="D1081" s="244" t="s">
        <v>1435</v>
      </c>
    </row>
    <row r="1082" spans="1:4" ht="9">
      <c r="A1082" s="227">
        <v>59</v>
      </c>
      <c r="B1082" s="183" t="s">
        <v>4609</v>
      </c>
      <c r="C1082" s="183" t="s">
        <v>1429</v>
      </c>
      <c r="D1082" s="244" t="s">
        <v>1436</v>
      </c>
    </row>
    <row r="1083" spans="1:4" ht="9">
      <c r="A1083" s="227">
        <v>60</v>
      </c>
      <c r="B1083" s="183" t="s">
        <v>4610</v>
      </c>
      <c r="C1083" s="183" t="s">
        <v>1438</v>
      </c>
      <c r="D1083" s="244" t="s">
        <v>1439</v>
      </c>
    </row>
    <row r="1084" spans="1:4" ht="9">
      <c r="A1084" s="227">
        <v>61</v>
      </c>
      <c r="B1084" s="183" t="s">
        <v>4609</v>
      </c>
      <c r="C1084" s="183" t="s">
        <v>366</v>
      </c>
      <c r="D1084" s="244" t="s">
        <v>4611</v>
      </c>
    </row>
    <row r="1085" spans="1:4" ht="9">
      <c r="A1085" s="227">
        <v>62</v>
      </c>
      <c r="B1085" s="183" t="s">
        <v>4612</v>
      </c>
      <c r="C1085" s="183" t="s">
        <v>1442</v>
      </c>
      <c r="D1085" s="244" t="s">
        <v>1443</v>
      </c>
    </row>
    <row r="1086" spans="1:4" ht="9">
      <c r="A1086" s="227">
        <v>63</v>
      </c>
      <c r="B1086" s="183" t="s">
        <v>4610</v>
      </c>
      <c r="C1086" s="183" t="s">
        <v>1444</v>
      </c>
      <c r="D1086" s="244" t="s">
        <v>1445</v>
      </c>
    </row>
    <row r="1087" spans="1:4" ht="18">
      <c r="A1087" s="227">
        <v>64</v>
      </c>
      <c r="B1087" s="183" t="s">
        <v>4613</v>
      </c>
      <c r="C1087" s="183" t="s">
        <v>761</v>
      </c>
      <c r="D1087" s="244" t="s">
        <v>1447</v>
      </c>
    </row>
    <row r="1088" spans="1:4" ht="18">
      <c r="A1088" s="227">
        <v>65</v>
      </c>
      <c r="B1088" s="183" t="s">
        <v>4614</v>
      </c>
      <c r="C1088" s="183" t="s">
        <v>202</v>
      </c>
      <c r="D1088" s="244" t="s">
        <v>3313</v>
      </c>
    </row>
    <row r="1089" spans="1:4" ht="18">
      <c r="A1089" s="227">
        <v>66</v>
      </c>
      <c r="B1089" s="183" t="s">
        <v>4615</v>
      </c>
      <c r="C1089" s="183" t="s">
        <v>1450</v>
      </c>
      <c r="D1089" s="244" t="s">
        <v>1451</v>
      </c>
    </row>
    <row r="1090" spans="1:4" ht="18">
      <c r="A1090" s="227">
        <v>67</v>
      </c>
      <c r="B1090" s="183" t="s">
        <v>4616</v>
      </c>
      <c r="C1090" s="183" t="s">
        <v>100</v>
      </c>
      <c r="D1090" s="244" t="s">
        <v>1453</v>
      </c>
    </row>
    <row r="1091" spans="1:4" ht="18">
      <c r="A1091" s="227">
        <v>68</v>
      </c>
      <c r="B1091" s="183" t="s">
        <v>4617</v>
      </c>
      <c r="C1091" s="183" t="s">
        <v>1454</v>
      </c>
      <c r="D1091" s="238" t="s">
        <v>1455</v>
      </c>
    </row>
    <row r="1092" spans="1:4" ht="9">
      <c r="A1092" s="227">
        <v>69</v>
      </c>
      <c r="B1092" s="183" t="s">
        <v>4557</v>
      </c>
      <c r="C1092" s="183" t="s">
        <v>745</v>
      </c>
      <c r="D1092" s="238" t="s">
        <v>1456</v>
      </c>
    </row>
    <row r="1093" spans="1:4" ht="18">
      <c r="A1093" s="227">
        <v>70</v>
      </c>
      <c r="B1093" s="183" t="s">
        <v>4561</v>
      </c>
      <c r="C1093" s="183" t="s">
        <v>1457</v>
      </c>
      <c r="D1093" s="239" t="s">
        <v>1458</v>
      </c>
    </row>
    <row r="1094" spans="1:4" ht="22.5" customHeight="1">
      <c r="A1094" s="330" t="s">
        <v>52</v>
      </c>
      <c r="B1094" s="331"/>
      <c r="C1094" s="331"/>
      <c r="D1094" s="332"/>
    </row>
    <row r="1095" spans="1:4" ht="9">
      <c r="A1095" s="227">
        <v>1</v>
      </c>
      <c r="B1095" s="179" t="s">
        <v>4622</v>
      </c>
      <c r="C1095" s="188" t="s">
        <v>4621</v>
      </c>
      <c r="D1095" s="232" t="s">
        <v>1115</v>
      </c>
    </row>
    <row r="1096" spans="1:4" ht="9">
      <c r="A1096" s="227">
        <v>2</v>
      </c>
      <c r="B1096" s="179" t="s">
        <v>4623</v>
      </c>
      <c r="C1096" s="47" t="s">
        <v>1117</v>
      </c>
      <c r="D1096" s="232" t="s">
        <v>1118</v>
      </c>
    </row>
    <row r="1097" spans="1:4" ht="9">
      <c r="A1097" s="227">
        <v>3</v>
      </c>
      <c r="B1097" s="179" t="s">
        <v>4624</v>
      </c>
      <c r="C1097" s="82" t="s">
        <v>761</v>
      </c>
      <c r="D1097" s="232" t="s">
        <v>1120</v>
      </c>
    </row>
    <row r="1098" spans="1:4" ht="9">
      <c r="A1098" s="227">
        <v>4</v>
      </c>
      <c r="B1098" s="179" t="s">
        <v>4625</v>
      </c>
      <c r="C1098" s="82" t="s">
        <v>1122</v>
      </c>
      <c r="D1098" s="232" t="s">
        <v>1123</v>
      </c>
    </row>
    <row r="1099" spans="1:4" ht="18">
      <c r="A1099" s="227">
        <v>5</v>
      </c>
      <c r="B1099" s="182" t="s">
        <v>4626</v>
      </c>
      <c r="C1099" s="47" t="s">
        <v>220</v>
      </c>
      <c r="D1099" s="233" t="s">
        <v>1125</v>
      </c>
    </row>
    <row r="1100" spans="1:4" ht="18">
      <c r="A1100" s="227">
        <v>6</v>
      </c>
      <c r="B1100" s="179" t="s">
        <v>4627</v>
      </c>
      <c r="C1100" s="47" t="s">
        <v>220</v>
      </c>
      <c r="D1100" s="232" t="s">
        <v>1127</v>
      </c>
    </row>
    <row r="1101" spans="1:4" ht="9">
      <c r="A1101" s="227">
        <v>7</v>
      </c>
      <c r="B1101" s="179" t="s">
        <v>4628</v>
      </c>
      <c r="C1101" s="47" t="s">
        <v>220</v>
      </c>
      <c r="D1101" s="232" t="s">
        <v>1129</v>
      </c>
    </row>
    <row r="1102" spans="1:4" ht="9">
      <c r="A1102" s="227">
        <v>8</v>
      </c>
      <c r="B1102" s="179" t="s">
        <v>4629</v>
      </c>
      <c r="C1102" s="47" t="s">
        <v>223</v>
      </c>
      <c r="D1102" s="232" t="s">
        <v>3319</v>
      </c>
    </row>
    <row r="1103" spans="1:4" ht="18">
      <c r="A1103" s="227">
        <v>9</v>
      </c>
      <c r="B1103" s="182" t="s">
        <v>4630</v>
      </c>
      <c r="C1103" s="47" t="s">
        <v>223</v>
      </c>
      <c r="D1103" s="233" t="s">
        <v>3320</v>
      </c>
    </row>
    <row r="1104" spans="1:4" ht="9">
      <c r="A1104" s="227">
        <v>10</v>
      </c>
      <c r="B1104" s="182" t="s">
        <v>4632</v>
      </c>
      <c r="C1104" s="47" t="s">
        <v>220</v>
      </c>
      <c r="D1104" s="233" t="s">
        <v>4631</v>
      </c>
    </row>
    <row r="1105" spans="1:4" ht="18">
      <c r="A1105" s="227">
        <v>11</v>
      </c>
      <c r="B1105" s="182" t="s">
        <v>4634</v>
      </c>
      <c r="C1105" s="47" t="s">
        <v>4633</v>
      </c>
      <c r="D1105" s="233" t="s">
        <v>1135</v>
      </c>
    </row>
    <row r="1106" spans="1:4" ht="9">
      <c r="A1106" s="227">
        <v>12</v>
      </c>
      <c r="B1106" s="183" t="s">
        <v>4636</v>
      </c>
      <c r="C1106" s="183" t="s">
        <v>4635</v>
      </c>
      <c r="D1106" s="245" t="s">
        <v>1138</v>
      </c>
    </row>
    <row r="1107" spans="1:4" ht="9">
      <c r="A1107" s="227">
        <v>13</v>
      </c>
      <c r="B1107" s="183" t="s">
        <v>4637</v>
      </c>
      <c r="C1107" s="183" t="s">
        <v>1140</v>
      </c>
      <c r="D1107" s="233" t="s">
        <v>1141</v>
      </c>
    </row>
    <row r="1108" spans="1:4" ht="9">
      <c r="A1108" s="227">
        <v>14</v>
      </c>
      <c r="B1108" s="183" t="s">
        <v>4638</v>
      </c>
      <c r="C1108" s="183" t="s">
        <v>1143</v>
      </c>
      <c r="D1108" s="233" t="s">
        <v>1144</v>
      </c>
    </row>
    <row r="1109" spans="1:4" ht="9">
      <c r="A1109" s="227">
        <v>15</v>
      </c>
      <c r="B1109" s="183" t="s">
        <v>4638</v>
      </c>
      <c r="C1109" s="183" t="s">
        <v>4640</v>
      </c>
      <c r="D1109" s="233" t="s">
        <v>4639</v>
      </c>
    </row>
    <row r="1110" spans="1:4" ht="9">
      <c r="A1110" s="227">
        <v>16</v>
      </c>
      <c r="B1110" s="183" t="s">
        <v>4638</v>
      </c>
      <c r="C1110" s="183" t="s">
        <v>4641</v>
      </c>
      <c r="D1110" s="233" t="s">
        <v>1145</v>
      </c>
    </row>
    <row r="1111" spans="1:4" ht="18">
      <c r="A1111" s="227">
        <v>17</v>
      </c>
      <c r="B1111" s="183" t="s">
        <v>4642</v>
      </c>
      <c r="C1111" s="183" t="s">
        <v>202</v>
      </c>
      <c r="D1111" s="233" t="s">
        <v>1147</v>
      </c>
    </row>
    <row r="1112" spans="1:4" ht="9">
      <c r="A1112" s="227">
        <v>18</v>
      </c>
      <c r="B1112" s="183" t="s">
        <v>4643</v>
      </c>
      <c r="C1112" s="183" t="s">
        <v>196</v>
      </c>
      <c r="D1112" s="233" t="s">
        <v>1149</v>
      </c>
    </row>
    <row r="1113" spans="1:4" ht="9">
      <c r="A1113" s="227">
        <v>19</v>
      </c>
      <c r="B1113" s="183" t="s">
        <v>4645</v>
      </c>
      <c r="C1113" s="183" t="s">
        <v>1151</v>
      </c>
      <c r="D1113" s="233" t="s">
        <v>4644</v>
      </c>
    </row>
    <row r="1114" spans="1:4" ht="9">
      <c r="A1114" s="227">
        <v>20</v>
      </c>
      <c r="B1114" s="183" t="s">
        <v>4646</v>
      </c>
      <c r="C1114" s="183" t="s">
        <v>755</v>
      </c>
      <c r="D1114" s="233" t="s">
        <v>1154</v>
      </c>
    </row>
    <row r="1115" spans="1:4" ht="9">
      <c r="A1115" s="227">
        <v>21</v>
      </c>
      <c r="B1115" s="183" t="s">
        <v>4647</v>
      </c>
      <c r="C1115" s="183" t="s">
        <v>1156</v>
      </c>
      <c r="D1115" s="233" t="s">
        <v>1157</v>
      </c>
    </row>
    <row r="1116" spans="1:4" ht="18">
      <c r="A1116" s="227">
        <v>22</v>
      </c>
      <c r="B1116" s="183" t="s">
        <v>4648</v>
      </c>
      <c r="C1116" s="183" t="s">
        <v>985</v>
      </c>
      <c r="D1116" s="233" t="s">
        <v>1159</v>
      </c>
    </row>
    <row r="1117" spans="1:4" ht="18">
      <c r="A1117" s="227">
        <v>23</v>
      </c>
      <c r="B1117" s="183" t="s">
        <v>4648</v>
      </c>
      <c r="C1117" s="183" t="s">
        <v>985</v>
      </c>
      <c r="D1117" s="233" t="s">
        <v>1160</v>
      </c>
    </row>
    <row r="1118" spans="1:4" ht="18">
      <c r="A1118" s="227">
        <v>24</v>
      </c>
      <c r="B1118" s="183" t="s">
        <v>4649</v>
      </c>
      <c r="C1118" s="183" t="s">
        <v>1162</v>
      </c>
      <c r="D1118" s="244" t="s">
        <v>1163</v>
      </c>
    </row>
    <row r="1119" spans="1:4" ht="9">
      <c r="A1119" s="227">
        <v>25</v>
      </c>
      <c r="B1119" s="183" t="s">
        <v>4650</v>
      </c>
      <c r="C1119" s="183" t="s">
        <v>1165</v>
      </c>
      <c r="D1119" s="233" t="s">
        <v>1166</v>
      </c>
    </row>
    <row r="1120" spans="1:4" ht="18">
      <c r="A1120" s="227">
        <v>26</v>
      </c>
      <c r="B1120" s="183" t="s">
        <v>4652</v>
      </c>
      <c r="C1120" s="183" t="s">
        <v>196</v>
      </c>
      <c r="D1120" s="233" t="s">
        <v>4651</v>
      </c>
    </row>
    <row r="1121" spans="1:4" ht="18">
      <c r="A1121" s="227">
        <v>27</v>
      </c>
      <c r="B1121" s="183" t="s">
        <v>4653</v>
      </c>
      <c r="C1121" s="183" t="s">
        <v>1170</v>
      </c>
      <c r="D1121" s="233" t="s">
        <v>5021</v>
      </c>
    </row>
    <row r="1122" spans="1:4" ht="9">
      <c r="A1122" s="227">
        <v>28</v>
      </c>
      <c r="B1122" s="183" t="s">
        <v>4655</v>
      </c>
      <c r="C1122" s="183" t="s">
        <v>4654</v>
      </c>
      <c r="D1122" s="233" t="s">
        <v>1174</v>
      </c>
    </row>
    <row r="1123" spans="1:4" ht="18">
      <c r="A1123" s="227">
        <v>29</v>
      </c>
      <c r="B1123" s="183" t="s">
        <v>4656</v>
      </c>
      <c r="C1123" s="183" t="s">
        <v>366</v>
      </c>
      <c r="D1123" s="233" t="s">
        <v>1176</v>
      </c>
    </row>
    <row r="1124" spans="1:4" ht="18">
      <c r="A1124" s="227">
        <v>30</v>
      </c>
      <c r="B1124" s="183" t="s">
        <v>4657</v>
      </c>
      <c r="C1124" s="183" t="s">
        <v>232</v>
      </c>
      <c r="D1124" s="233" t="s">
        <v>1178</v>
      </c>
    </row>
    <row r="1125" spans="1:4" ht="18">
      <c r="A1125" s="227">
        <v>31</v>
      </c>
      <c r="B1125" s="183" t="s">
        <v>4657</v>
      </c>
      <c r="C1125" s="183" t="s">
        <v>232</v>
      </c>
      <c r="D1125" s="233" t="s">
        <v>1179</v>
      </c>
    </row>
    <row r="1126" spans="1:4" ht="18">
      <c r="A1126" s="227">
        <v>32</v>
      </c>
      <c r="B1126" s="183" t="s">
        <v>4658</v>
      </c>
      <c r="C1126" s="183" t="s">
        <v>232</v>
      </c>
      <c r="D1126" s="233" t="s">
        <v>1180</v>
      </c>
    </row>
    <row r="1127" spans="1:4" ht="18">
      <c r="A1127" s="227">
        <v>33</v>
      </c>
      <c r="B1127" s="183" t="s">
        <v>4659</v>
      </c>
      <c r="C1127" s="183" t="s">
        <v>202</v>
      </c>
      <c r="D1127" s="233" t="s">
        <v>3321</v>
      </c>
    </row>
    <row r="1128" spans="1:4" ht="18">
      <c r="A1128" s="227">
        <v>34</v>
      </c>
      <c r="B1128" s="183" t="s">
        <v>4662</v>
      </c>
      <c r="C1128" s="183" t="s">
        <v>4660</v>
      </c>
      <c r="D1128" s="233" t="s">
        <v>1184</v>
      </c>
    </row>
    <row r="1129" spans="1:4" ht="18">
      <c r="A1129" s="227">
        <v>35</v>
      </c>
      <c r="B1129" s="183" t="s">
        <v>4661</v>
      </c>
      <c r="C1129" s="183" t="s">
        <v>1186</v>
      </c>
      <c r="D1129" s="233" t="s">
        <v>1187</v>
      </c>
    </row>
    <row r="1130" spans="1:4" ht="18">
      <c r="A1130" s="227">
        <v>36</v>
      </c>
      <c r="B1130" s="183" t="s">
        <v>4663</v>
      </c>
      <c r="C1130" s="183" t="s">
        <v>1189</v>
      </c>
      <c r="D1130" s="233" t="s">
        <v>1190</v>
      </c>
    </row>
    <row r="1131" spans="1:4" ht="18">
      <c r="A1131" s="227">
        <v>37</v>
      </c>
      <c r="B1131" s="183" t="s">
        <v>4664</v>
      </c>
      <c r="C1131" s="183" t="s">
        <v>207</v>
      </c>
      <c r="D1131" s="233" t="s">
        <v>1192</v>
      </c>
    </row>
    <row r="1132" spans="1:4" ht="18">
      <c r="A1132" s="227">
        <v>38</v>
      </c>
      <c r="B1132" s="183" t="s">
        <v>4663</v>
      </c>
      <c r="C1132" s="183" t="s">
        <v>1193</v>
      </c>
      <c r="D1132" s="233" t="s">
        <v>1194</v>
      </c>
    </row>
    <row r="1133" spans="1:4" ht="9">
      <c r="A1133" s="227">
        <v>39</v>
      </c>
      <c r="B1133" s="183" t="s">
        <v>4665</v>
      </c>
      <c r="C1133" s="183" t="s">
        <v>97</v>
      </c>
      <c r="D1133" s="233" t="s">
        <v>1196</v>
      </c>
    </row>
    <row r="1134" spans="1:4" ht="9">
      <c r="A1134" s="227">
        <v>40</v>
      </c>
      <c r="B1134" s="183" t="s">
        <v>4666</v>
      </c>
      <c r="C1134" s="183" t="s">
        <v>1198</v>
      </c>
      <c r="D1134" s="233" t="s">
        <v>1199</v>
      </c>
    </row>
    <row r="1135" spans="1:4" ht="9">
      <c r="A1135" s="227">
        <v>41</v>
      </c>
      <c r="B1135" s="183" t="s">
        <v>4667</v>
      </c>
      <c r="C1135" s="183" t="s">
        <v>1201</v>
      </c>
      <c r="D1135" s="233" t="s">
        <v>3322</v>
      </c>
    </row>
    <row r="1136" spans="1:4" ht="9">
      <c r="A1136" s="227">
        <v>42</v>
      </c>
      <c r="B1136" s="183" t="s">
        <v>4668</v>
      </c>
      <c r="C1136" s="183" t="s">
        <v>214</v>
      </c>
      <c r="D1136" s="233" t="s">
        <v>1203</v>
      </c>
    </row>
    <row r="1137" spans="1:4" ht="9">
      <c r="A1137" s="227">
        <v>43</v>
      </c>
      <c r="B1137" s="183" t="s">
        <v>4669</v>
      </c>
      <c r="C1137" s="183" t="s">
        <v>214</v>
      </c>
      <c r="D1137" s="233" t="s">
        <v>3323</v>
      </c>
    </row>
    <row r="1138" spans="1:4" ht="9">
      <c r="A1138" s="227">
        <v>44</v>
      </c>
      <c r="B1138" s="183" t="s">
        <v>4670</v>
      </c>
      <c r="C1138" s="183" t="s">
        <v>1206</v>
      </c>
      <c r="D1138" s="233" t="s">
        <v>1207</v>
      </c>
    </row>
    <row r="1139" spans="1:4" ht="9">
      <c r="A1139" s="227">
        <v>45</v>
      </c>
      <c r="B1139" s="183" t="s">
        <v>4672</v>
      </c>
      <c r="C1139" s="183" t="s">
        <v>4671</v>
      </c>
      <c r="D1139" s="233" t="s">
        <v>3324</v>
      </c>
    </row>
    <row r="1140" spans="1:4" ht="18">
      <c r="A1140" s="227">
        <v>46</v>
      </c>
      <c r="B1140" s="183" t="s">
        <v>4673</v>
      </c>
      <c r="C1140" s="183" t="s">
        <v>1211</v>
      </c>
      <c r="D1140" s="233" t="s">
        <v>1212</v>
      </c>
    </row>
    <row r="1141" spans="1:4" ht="9">
      <c r="A1141" s="227">
        <v>47</v>
      </c>
      <c r="B1141" s="183" t="s">
        <v>4674</v>
      </c>
      <c r="C1141" s="183" t="s">
        <v>910</v>
      </c>
      <c r="D1141" s="233" t="s">
        <v>1214</v>
      </c>
    </row>
    <row r="1142" spans="1:4" ht="9">
      <c r="A1142" s="227">
        <v>48</v>
      </c>
      <c r="B1142" s="183" t="s">
        <v>4675</v>
      </c>
      <c r="C1142" s="183" t="s">
        <v>985</v>
      </c>
      <c r="D1142" s="233" t="s">
        <v>1216</v>
      </c>
    </row>
    <row r="1143" spans="1:4" ht="18">
      <c r="A1143" s="227">
        <v>49</v>
      </c>
      <c r="B1143" s="183" t="s">
        <v>4676</v>
      </c>
      <c r="C1143" s="183" t="s">
        <v>1218</v>
      </c>
      <c r="D1143" s="233" t="s">
        <v>1219</v>
      </c>
    </row>
    <row r="1144" spans="1:4" ht="9">
      <c r="A1144" s="227">
        <v>50</v>
      </c>
      <c r="B1144" s="183" t="s">
        <v>4677</v>
      </c>
      <c r="C1144" s="183" t="s">
        <v>207</v>
      </c>
      <c r="D1144" s="233" t="s">
        <v>1221</v>
      </c>
    </row>
    <row r="1145" spans="1:4" ht="9">
      <c r="A1145" s="227">
        <v>51</v>
      </c>
      <c r="B1145" s="183" t="s">
        <v>4679</v>
      </c>
      <c r="C1145" s="183" t="s">
        <v>4678</v>
      </c>
      <c r="D1145" s="233" t="s">
        <v>1224</v>
      </c>
    </row>
    <row r="1146" spans="1:4" ht="18">
      <c r="A1146" s="227">
        <v>52</v>
      </c>
      <c r="B1146" s="183" t="s">
        <v>4680</v>
      </c>
      <c r="C1146" s="183" t="s">
        <v>1226</v>
      </c>
      <c r="D1146" s="233" t="s">
        <v>1227</v>
      </c>
    </row>
    <row r="1147" spans="1:4" ht="9">
      <c r="A1147" s="227">
        <v>53</v>
      </c>
      <c r="B1147" s="183" t="s">
        <v>4681</v>
      </c>
      <c r="C1147" s="183" t="s">
        <v>1229</v>
      </c>
      <c r="D1147" s="233" t="s">
        <v>1230</v>
      </c>
    </row>
    <row r="1148" spans="1:4" ht="9">
      <c r="A1148" s="227">
        <v>54</v>
      </c>
      <c r="B1148" s="183" t="s">
        <v>4682</v>
      </c>
      <c r="C1148" s="183" t="s">
        <v>925</v>
      </c>
      <c r="D1148" s="233" t="s">
        <v>1232</v>
      </c>
    </row>
    <row r="1149" spans="1:4" ht="9">
      <c r="A1149" s="227">
        <v>55</v>
      </c>
      <c r="B1149" s="183" t="s">
        <v>4683</v>
      </c>
      <c r="C1149" s="183" t="s">
        <v>1234</v>
      </c>
      <c r="D1149" s="233" t="s">
        <v>1235</v>
      </c>
    </row>
    <row r="1150" spans="1:4" ht="9">
      <c r="A1150" s="227">
        <v>56</v>
      </c>
      <c r="B1150" s="183" t="s">
        <v>4684</v>
      </c>
      <c r="C1150" s="183" t="s">
        <v>1237</v>
      </c>
      <c r="D1150" s="233" t="s">
        <v>1238</v>
      </c>
    </row>
    <row r="1151" spans="1:4" ht="9">
      <c r="A1151" s="227">
        <v>57</v>
      </c>
      <c r="B1151" s="183" t="s">
        <v>4685</v>
      </c>
      <c r="C1151" s="183" t="s">
        <v>1237</v>
      </c>
      <c r="D1151" s="233" t="s">
        <v>1240</v>
      </c>
    </row>
    <row r="1152" spans="1:4" ht="18">
      <c r="A1152" s="227">
        <v>58</v>
      </c>
      <c r="B1152" s="183" t="s">
        <v>4686</v>
      </c>
      <c r="C1152" s="183" t="s">
        <v>219</v>
      </c>
      <c r="D1152" s="233" t="s">
        <v>1243</v>
      </c>
    </row>
    <row r="1153" spans="1:4" ht="9">
      <c r="A1153" s="227">
        <v>59</v>
      </c>
      <c r="B1153" s="183" t="s">
        <v>4687</v>
      </c>
      <c r="C1153" s="183" t="s">
        <v>1245</v>
      </c>
      <c r="D1153" s="233" t="s">
        <v>1246</v>
      </c>
    </row>
    <row r="1154" spans="1:4" ht="9">
      <c r="A1154" s="227">
        <v>60</v>
      </c>
      <c r="B1154" s="183" t="s">
        <v>4688</v>
      </c>
      <c r="C1154" s="183" t="s">
        <v>1248</v>
      </c>
      <c r="D1154" s="233" t="s">
        <v>1249</v>
      </c>
    </row>
    <row r="1155" spans="1:4" ht="9">
      <c r="A1155" s="227">
        <v>61</v>
      </c>
      <c r="B1155" s="183" t="s">
        <v>4689</v>
      </c>
      <c r="C1155" s="183" t="s">
        <v>1251</v>
      </c>
      <c r="D1155" s="233" t="s">
        <v>1252</v>
      </c>
    </row>
    <row r="1156" spans="1:4" ht="9">
      <c r="A1156" s="227">
        <v>62</v>
      </c>
      <c r="B1156" s="183" t="s">
        <v>4690</v>
      </c>
      <c r="C1156" s="183" t="s">
        <v>214</v>
      </c>
      <c r="D1156" s="233" t="s">
        <v>1254</v>
      </c>
    </row>
    <row r="1157" spans="1:4" ht="9">
      <c r="A1157" s="227">
        <v>63</v>
      </c>
      <c r="B1157" s="183" t="s">
        <v>4691</v>
      </c>
      <c r="C1157" s="183" t="s">
        <v>207</v>
      </c>
      <c r="D1157" s="233" t="s">
        <v>1256</v>
      </c>
    </row>
    <row r="1158" spans="1:4" ht="9">
      <c r="A1158" s="227">
        <v>64</v>
      </c>
      <c r="B1158" s="183" t="s">
        <v>4693</v>
      </c>
      <c r="C1158" s="183" t="s">
        <v>214</v>
      </c>
      <c r="D1158" s="233" t="s">
        <v>4692</v>
      </c>
    </row>
    <row r="1159" spans="1:4" ht="18">
      <c r="A1159" s="227">
        <v>65</v>
      </c>
      <c r="B1159" s="183" t="s">
        <v>4695</v>
      </c>
      <c r="C1159" s="183" t="s">
        <v>4694</v>
      </c>
      <c r="D1159" s="233" t="s">
        <v>1261</v>
      </c>
    </row>
    <row r="1160" spans="1:4" ht="18">
      <c r="A1160" s="227">
        <v>66</v>
      </c>
      <c r="B1160" s="183" t="s">
        <v>4697</v>
      </c>
      <c r="C1160" s="183" t="s">
        <v>4696</v>
      </c>
      <c r="D1160" s="233" t="s">
        <v>1264</v>
      </c>
    </row>
    <row r="1161" spans="1:4" ht="9">
      <c r="A1161" s="227">
        <v>67</v>
      </c>
      <c r="B1161" s="183" t="s">
        <v>4699</v>
      </c>
      <c r="C1161" s="183" t="s">
        <v>4698</v>
      </c>
      <c r="D1161" s="233" t="s">
        <v>1267</v>
      </c>
    </row>
    <row r="1162" spans="1:4" ht="9">
      <c r="A1162" s="227">
        <v>68</v>
      </c>
      <c r="B1162" s="183" t="s">
        <v>4700</v>
      </c>
      <c r="C1162" s="183" t="s">
        <v>925</v>
      </c>
      <c r="D1162" s="238" t="s">
        <v>1269</v>
      </c>
    </row>
    <row r="1163" spans="1:4" ht="9">
      <c r="A1163" s="227">
        <v>69</v>
      </c>
      <c r="B1163" s="183" t="s">
        <v>4701</v>
      </c>
      <c r="C1163" s="183" t="s">
        <v>1271</v>
      </c>
      <c r="D1163" s="238" t="s">
        <v>1272</v>
      </c>
    </row>
    <row r="1164" spans="1:4" ht="9">
      <c r="A1164" s="227">
        <v>70</v>
      </c>
      <c r="B1164" s="183" t="s">
        <v>4702</v>
      </c>
      <c r="C1164" s="183" t="s">
        <v>1274</v>
      </c>
      <c r="D1164" s="238" t="s">
        <v>1275</v>
      </c>
    </row>
    <row r="1165" spans="1:4" ht="9">
      <c r="A1165" s="227">
        <v>71</v>
      </c>
      <c r="B1165" s="183" t="s">
        <v>4704</v>
      </c>
      <c r="C1165" s="183" t="s">
        <v>4703</v>
      </c>
      <c r="D1165" s="238" t="s">
        <v>1278</v>
      </c>
    </row>
    <row r="1166" spans="1:4" ht="9">
      <c r="A1166" s="227">
        <v>72</v>
      </c>
      <c r="B1166" s="183" t="s">
        <v>4706</v>
      </c>
      <c r="C1166" s="183" t="s">
        <v>4705</v>
      </c>
      <c r="D1166" s="238" t="s">
        <v>1281</v>
      </c>
    </row>
    <row r="1167" spans="1:4" ht="9">
      <c r="A1167" s="227">
        <v>73</v>
      </c>
      <c r="B1167" s="183" t="s">
        <v>4707</v>
      </c>
      <c r="C1167" s="183" t="s">
        <v>1283</v>
      </c>
      <c r="D1167" s="238" t="s">
        <v>1284</v>
      </c>
    </row>
    <row r="1168" spans="1:4" ht="9">
      <c r="A1168" s="227">
        <v>74</v>
      </c>
      <c r="B1168" s="183" t="s">
        <v>4708</v>
      </c>
      <c r="C1168" s="183" t="s">
        <v>3326</v>
      </c>
      <c r="D1168" s="238" t="s">
        <v>1286</v>
      </c>
    </row>
    <row r="1169" spans="1:4" ht="9">
      <c r="A1169" s="227">
        <v>75</v>
      </c>
      <c r="B1169" s="183" t="s">
        <v>4710</v>
      </c>
      <c r="C1169" s="183" t="s">
        <v>4709</v>
      </c>
      <c r="D1169" s="238" t="s">
        <v>1289</v>
      </c>
    </row>
    <row r="1170" spans="1:4" ht="9">
      <c r="A1170" s="227">
        <v>76</v>
      </c>
      <c r="B1170" s="183" t="s">
        <v>4712</v>
      </c>
      <c r="C1170" s="183" t="s">
        <v>4711</v>
      </c>
      <c r="D1170" s="238" t="s">
        <v>1292</v>
      </c>
    </row>
    <row r="1171" spans="1:4" ht="18">
      <c r="A1171" s="227">
        <v>77</v>
      </c>
      <c r="B1171" s="183" t="s">
        <v>4714</v>
      </c>
      <c r="C1171" s="183" t="s">
        <v>4713</v>
      </c>
      <c r="D1171" s="238" t="s">
        <v>1295</v>
      </c>
    </row>
    <row r="1172" spans="1:4" ht="9">
      <c r="A1172" s="227">
        <v>78</v>
      </c>
      <c r="B1172" s="183" t="s">
        <v>4716</v>
      </c>
      <c r="C1172" s="183" t="s">
        <v>214</v>
      </c>
      <c r="D1172" s="238" t="s">
        <v>4715</v>
      </c>
    </row>
    <row r="1173" spans="1:4" ht="9">
      <c r="A1173" s="227">
        <v>79</v>
      </c>
      <c r="B1173" s="183" t="s">
        <v>4717</v>
      </c>
      <c r="C1173" s="183" t="s">
        <v>1299</v>
      </c>
      <c r="D1173" s="238" t="s">
        <v>1300</v>
      </c>
    </row>
    <row r="1174" spans="1:4" ht="18">
      <c r="A1174" s="227">
        <v>80</v>
      </c>
      <c r="B1174" s="183" t="s">
        <v>4718</v>
      </c>
      <c r="C1174" s="183" t="s">
        <v>985</v>
      </c>
      <c r="D1174" s="238" t="s">
        <v>1302</v>
      </c>
    </row>
    <row r="1175" spans="1:4" ht="9">
      <c r="A1175" s="227">
        <v>81</v>
      </c>
      <c r="B1175" s="183" t="s">
        <v>4719</v>
      </c>
      <c r="C1175" s="183" t="s">
        <v>214</v>
      </c>
      <c r="D1175" s="238" t="s">
        <v>1304</v>
      </c>
    </row>
    <row r="1176" spans="1:4" ht="18">
      <c r="A1176" s="227">
        <v>82</v>
      </c>
      <c r="B1176" s="183" t="s">
        <v>4720</v>
      </c>
      <c r="C1176" s="183" t="s">
        <v>1306</v>
      </c>
      <c r="D1176" s="238" t="s">
        <v>1307</v>
      </c>
    </row>
    <row r="1177" spans="1:4" ht="9">
      <c r="A1177" s="227">
        <v>83</v>
      </c>
      <c r="B1177" s="183" t="s">
        <v>4722</v>
      </c>
      <c r="C1177" s="183" t="s">
        <v>4721</v>
      </c>
      <c r="D1177" s="238" t="s">
        <v>1310</v>
      </c>
    </row>
    <row r="1178" spans="1:4" ht="9">
      <c r="A1178" s="227">
        <v>84</v>
      </c>
      <c r="B1178" s="183" t="s">
        <v>4723</v>
      </c>
      <c r="C1178" s="183" t="s">
        <v>214</v>
      </c>
      <c r="D1178" s="238" t="s">
        <v>3325</v>
      </c>
    </row>
    <row r="1179" spans="1:4" ht="9">
      <c r="A1179" s="227">
        <v>85</v>
      </c>
      <c r="B1179" s="183" t="s">
        <v>4724</v>
      </c>
      <c r="C1179" s="183" t="s">
        <v>214</v>
      </c>
      <c r="D1179" s="238" t="s">
        <v>5005</v>
      </c>
    </row>
    <row r="1180" spans="1:4" ht="18">
      <c r="A1180" s="227">
        <v>86</v>
      </c>
      <c r="B1180" s="183" t="s">
        <v>4725</v>
      </c>
      <c r="C1180" s="183" t="s">
        <v>1315</v>
      </c>
      <c r="D1180" s="238" t="s">
        <v>1316</v>
      </c>
    </row>
    <row r="1181" spans="1:4" ht="9">
      <c r="A1181" s="227">
        <v>87</v>
      </c>
      <c r="B1181" s="183" t="s">
        <v>5238</v>
      </c>
      <c r="C1181" s="183" t="s">
        <v>4726</v>
      </c>
      <c r="D1181" s="238" t="s">
        <v>1319</v>
      </c>
    </row>
    <row r="1182" spans="1:4" ht="18">
      <c r="A1182" s="227">
        <v>88</v>
      </c>
      <c r="B1182" s="183" t="s">
        <v>4728</v>
      </c>
      <c r="C1182" s="183" t="s">
        <v>4727</v>
      </c>
      <c r="D1182" s="238" t="s">
        <v>4729</v>
      </c>
    </row>
    <row r="1183" spans="1:4" ht="18">
      <c r="A1183" s="227">
        <v>89</v>
      </c>
      <c r="B1183" s="183" t="s">
        <v>4731</v>
      </c>
      <c r="C1183" s="183" t="s">
        <v>4730</v>
      </c>
      <c r="D1183" s="238" t="s">
        <v>1325</v>
      </c>
    </row>
    <row r="1184" spans="1:4" ht="9">
      <c r="A1184" s="227">
        <v>90</v>
      </c>
      <c r="B1184" s="183" t="s">
        <v>4733</v>
      </c>
      <c r="C1184" s="183" t="s">
        <v>4732</v>
      </c>
      <c r="D1184" s="238" t="s">
        <v>1328</v>
      </c>
    </row>
    <row r="1185" spans="1:4" ht="9">
      <c r="A1185" s="227">
        <v>91</v>
      </c>
      <c r="B1185" s="183" t="s">
        <v>4734</v>
      </c>
      <c r="C1185" s="183" t="s">
        <v>4735</v>
      </c>
      <c r="D1185" s="238" t="s">
        <v>1331</v>
      </c>
    </row>
    <row r="1186" spans="1:4" ht="18">
      <c r="A1186" s="227">
        <v>92</v>
      </c>
      <c r="B1186" s="183" t="s">
        <v>4736</v>
      </c>
      <c r="C1186" s="183" t="s">
        <v>1333</v>
      </c>
      <c r="D1186" s="238" t="s">
        <v>1334</v>
      </c>
    </row>
    <row r="1187" spans="1:4" ht="9">
      <c r="A1187" s="227">
        <v>93</v>
      </c>
      <c r="B1187" s="183" t="s">
        <v>4737</v>
      </c>
      <c r="C1187" s="183" t="s">
        <v>1336</v>
      </c>
      <c r="D1187" s="239" t="s">
        <v>1337</v>
      </c>
    </row>
    <row r="1188" spans="1:4" s="213" customFormat="1" ht="20.25" customHeight="1">
      <c r="A1188" s="330" t="s">
        <v>120</v>
      </c>
      <c r="B1188" s="331"/>
      <c r="C1188" s="331"/>
      <c r="D1188" s="332"/>
    </row>
    <row r="1189" spans="1:4" ht="18">
      <c r="A1189" s="227">
        <v>1</v>
      </c>
      <c r="B1189" s="179" t="s">
        <v>4739</v>
      </c>
      <c r="C1189" s="188" t="s">
        <v>196</v>
      </c>
      <c r="D1189" s="232" t="s">
        <v>4738</v>
      </c>
    </row>
    <row r="1190" spans="1:4" ht="18">
      <c r="A1190" s="227">
        <v>2</v>
      </c>
      <c r="B1190" s="179" t="s">
        <v>5239</v>
      </c>
      <c r="C1190" s="47" t="s">
        <v>195</v>
      </c>
      <c r="D1190" s="232" t="s">
        <v>4740</v>
      </c>
    </row>
    <row r="1191" spans="1:4" ht="18">
      <c r="A1191" s="227">
        <v>3</v>
      </c>
      <c r="B1191" s="179" t="s">
        <v>4742</v>
      </c>
      <c r="C1191" s="82" t="s">
        <v>193</v>
      </c>
      <c r="D1191" s="232" t="s">
        <v>4741</v>
      </c>
    </row>
    <row r="1192" spans="1:4" ht="18">
      <c r="A1192" s="227">
        <v>4</v>
      </c>
      <c r="B1192" s="179" t="s">
        <v>4742</v>
      </c>
      <c r="C1192" s="82" t="s">
        <v>193</v>
      </c>
      <c r="D1192" s="232" t="s">
        <v>4741</v>
      </c>
    </row>
    <row r="1193" spans="1:4" ht="18">
      <c r="A1193" s="227">
        <v>5</v>
      </c>
      <c r="B1193" s="182" t="s">
        <v>4744</v>
      </c>
      <c r="C1193" s="47" t="s">
        <v>910</v>
      </c>
      <c r="D1193" s="233" t="s">
        <v>4743</v>
      </c>
    </row>
    <row r="1194" spans="1:4" ht="18">
      <c r="A1194" s="227">
        <v>6</v>
      </c>
      <c r="B1194" s="182" t="s">
        <v>4746</v>
      </c>
      <c r="C1194" s="47" t="s">
        <v>912</v>
      </c>
      <c r="D1194" s="232" t="s">
        <v>4745</v>
      </c>
    </row>
    <row r="1195" spans="1:4" ht="18">
      <c r="A1195" s="227">
        <v>7</v>
      </c>
      <c r="B1195" s="179" t="s">
        <v>4747</v>
      </c>
      <c r="C1195" s="190" t="s">
        <v>915</v>
      </c>
      <c r="D1195" s="232" t="s">
        <v>3330</v>
      </c>
    </row>
    <row r="1196" spans="1:4" ht="18">
      <c r="A1196" s="227">
        <v>8</v>
      </c>
      <c r="B1196" s="179" t="s">
        <v>4747</v>
      </c>
      <c r="C1196" s="47" t="s">
        <v>916</v>
      </c>
      <c r="D1196" s="232" t="s">
        <v>3341</v>
      </c>
    </row>
    <row r="1197" spans="1:4" ht="18">
      <c r="A1197" s="227">
        <v>9</v>
      </c>
      <c r="B1197" s="182" t="s">
        <v>4749</v>
      </c>
      <c r="C1197" s="47" t="s">
        <v>919</v>
      </c>
      <c r="D1197" s="233" t="s">
        <v>4748</v>
      </c>
    </row>
    <row r="1198" spans="1:4" ht="18">
      <c r="A1198" s="227">
        <v>10</v>
      </c>
      <c r="B1198" s="179" t="s">
        <v>4750</v>
      </c>
      <c r="C1198" s="47" t="s">
        <v>214</v>
      </c>
      <c r="D1198" s="233" t="s">
        <v>4922</v>
      </c>
    </row>
    <row r="1199" spans="1:4" ht="18">
      <c r="A1199" s="227">
        <v>11</v>
      </c>
      <c r="B1199" s="182" t="s">
        <v>4753</v>
      </c>
      <c r="C1199" s="47" t="s">
        <v>4752</v>
      </c>
      <c r="D1199" s="233" t="s">
        <v>4751</v>
      </c>
    </row>
    <row r="1200" spans="1:4" ht="18">
      <c r="A1200" s="227">
        <v>12</v>
      </c>
      <c r="B1200" s="183" t="s">
        <v>4755</v>
      </c>
      <c r="C1200" s="183" t="s">
        <v>925</v>
      </c>
      <c r="D1200" s="245" t="s">
        <v>4754</v>
      </c>
    </row>
    <row r="1201" spans="1:4" ht="18">
      <c r="A1201" s="227">
        <v>13</v>
      </c>
      <c r="B1201" s="183" t="s">
        <v>4755</v>
      </c>
      <c r="C1201" s="183" t="s">
        <v>4756</v>
      </c>
      <c r="D1201" s="233" t="s">
        <v>4757</v>
      </c>
    </row>
    <row r="1202" spans="1:4" ht="18">
      <c r="A1202" s="227">
        <v>14</v>
      </c>
      <c r="B1202" s="183" t="s">
        <v>4759</v>
      </c>
      <c r="C1202" s="183" t="s">
        <v>5014</v>
      </c>
      <c r="D1202" s="233" t="s">
        <v>4758</v>
      </c>
    </row>
    <row r="1203" spans="1:4" ht="18">
      <c r="A1203" s="227">
        <v>15</v>
      </c>
      <c r="B1203" s="183" t="s">
        <v>4759</v>
      </c>
      <c r="C1203" s="183" t="s">
        <v>4760</v>
      </c>
      <c r="D1203" s="233" t="s">
        <v>4761</v>
      </c>
    </row>
    <row r="1204" spans="1:4" ht="18">
      <c r="A1204" s="227">
        <v>16</v>
      </c>
      <c r="B1204" s="183" t="s">
        <v>4763</v>
      </c>
      <c r="C1204" s="183" t="s">
        <v>4764</v>
      </c>
      <c r="D1204" s="233" t="s">
        <v>4762</v>
      </c>
    </row>
    <row r="1205" spans="1:4" ht="18">
      <c r="A1205" s="227">
        <v>17</v>
      </c>
      <c r="B1205" s="183" t="s">
        <v>4763</v>
      </c>
      <c r="C1205" s="183" t="s">
        <v>4765</v>
      </c>
      <c r="D1205" s="245" t="s">
        <v>4766</v>
      </c>
    </row>
    <row r="1206" spans="1:4" ht="18">
      <c r="A1206" s="227">
        <v>18</v>
      </c>
      <c r="B1206" s="183" t="s">
        <v>4763</v>
      </c>
      <c r="C1206" s="183" t="s">
        <v>939</v>
      </c>
      <c r="D1206" s="245" t="s">
        <v>4767</v>
      </c>
    </row>
    <row r="1207" spans="1:4" ht="18">
      <c r="A1207" s="227">
        <v>19</v>
      </c>
      <c r="B1207" s="183" t="s">
        <v>4763</v>
      </c>
      <c r="C1207" s="183" t="s">
        <v>2581</v>
      </c>
      <c r="D1207" s="245" t="s">
        <v>3331</v>
      </c>
    </row>
    <row r="1208" spans="1:4" ht="18">
      <c r="A1208" s="227">
        <v>20</v>
      </c>
      <c r="B1208" s="183" t="s">
        <v>4769</v>
      </c>
      <c r="C1208" s="183" t="s">
        <v>308</v>
      </c>
      <c r="D1208" s="245" t="s">
        <v>4768</v>
      </c>
    </row>
    <row r="1209" spans="1:4" ht="18">
      <c r="A1209" s="227">
        <v>21</v>
      </c>
      <c r="B1209" s="183" t="s">
        <v>4769</v>
      </c>
      <c r="C1209" s="183" t="s">
        <v>308</v>
      </c>
      <c r="D1209" s="245" t="s">
        <v>4768</v>
      </c>
    </row>
    <row r="1210" spans="1:4" ht="18">
      <c r="A1210" s="227">
        <v>22</v>
      </c>
      <c r="B1210" s="183" t="s">
        <v>4771</v>
      </c>
      <c r="C1210" s="183" t="s">
        <v>699</v>
      </c>
      <c r="D1210" s="245" t="s">
        <v>4770</v>
      </c>
    </row>
    <row r="1211" spans="1:4" ht="18">
      <c r="A1211" s="227">
        <v>23</v>
      </c>
      <c r="B1211" s="183" t="s">
        <v>4773</v>
      </c>
      <c r="C1211" s="183" t="s">
        <v>948</v>
      </c>
      <c r="D1211" s="245" t="s">
        <v>4772</v>
      </c>
    </row>
    <row r="1212" spans="1:4" ht="18">
      <c r="A1212" s="227">
        <v>24</v>
      </c>
      <c r="B1212" s="183" t="s">
        <v>4773</v>
      </c>
      <c r="C1212" s="183" t="s">
        <v>950</v>
      </c>
      <c r="D1212" s="245" t="s">
        <v>4774</v>
      </c>
    </row>
    <row r="1213" spans="1:4" ht="18">
      <c r="A1213" s="227">
        <v>25</v>
      </c>
      <c r="B1213" s="183" t="s">
        <v>4776</v>
      </c>
      <c r="C1213" s="183" t="s">
        <v>953</v>
      </c>
      <c r="D1213" s="245" t="s">
        <v>4775</v>
      </c>
    </row>
    <row r="1214" spans="1:4" ht="18">
      <c r="A1214" s="227">
        <v>26</v>
      </c>
      <c r="B1214" s="183" t="s">
        <v>4778</v>
      </c>
      <c r="C1214" s="183" t="s">
        <v>4777</v>
      </c>
      <c r="D1214" s="245" t="s">
        <v>4441</v>
      </c>
    </row>
    <row r="1215" spans="1:4" ht="18">
      <c r="A1215" s="227">
        <v>27</v>
      </c>
      <c r="B1215" s="183" t="s">
        <v>4778</v>
      </c>
      <c r="C1215" s="183" t="s">
        <v>959</v>
      </c>
      <c r="D1215" s="245" t="s">
        <v>4779</v>
      </c>
    </row>
    <row r="1216" spans="1:4" ht="18">
      <c r="A1216" s="227">
        <v>28</v>
      </c>
      <c r="B1216" s="183" t="s">
        <v>4781</v>
      </c>
      <c r="C1216" s="183" t="s">
        <v>2811</v>
      </c>
      <c r="D1216" s="245" t="s">
        <v>4780</v>
      </c>
    </row>
    <row r="1217" spans="1:4" ht="18">
      <c r="A1217" s="227">
        <v>29</v>
      </c>
      <c r="B1217" s="183" t="s">
        <v>4782</v>
      </c>
      <c r="C1217" s="183" t="s">
        <v>194</v>
      </c>
      <c r="D1217" s="245" t="s">
        <v>4783</v>
      </c>
    </row>
    <row r="1218" spans="1:4" ht="18">
      <c r="A1218" s="227">
        <v>30</v>
      </c>
      <c r="B1218" s="183" t="s">
        <v>4786</v>
      </c>
      <c r="C1218" s="183" t="s">
        <v>4784</v>
      </c>
      <c r="D1218" s="245" t="s">
        <v>4785</v>
      </c>
    </row>
    <row r="1219" spans="1:4" ht="18">
      <c r="A1219" s="227">
        <v>31</v>
      </c>
      <c r="B1219" s="183" t="s">
        <v>965</v>
      </c>
      <c r="C1219" s="183" t="s">
        <v>100</v>
      </c>
      <c r="D1219" s="245" t="s">
        <v>3333</v>
      </c>
    </row>
    <row r="1220" spans="1:4" ht="18">
      <c r="A1220" s="227">
        <v>32</v>
      </c>
      <c r="B1220" s="183" t="s">
        <v>4788</v>
      </c>
      <c r="C1220" s="183" t="s">
        <v>2090</v>
      </c>
      <c r="D1220" s="245" t="s">
        <v>4787</v>
      </c>
    </row>
    <row r="1221" spans="1:4" ht="18">
      <c r="A1221" s="227">
        <v>33</v>
      </c>
      <c r="B1221" s="183" t="s">
        <v>4789</v>
      </c>
      <c r="C1221" s="183" t="s">
        <v>969</v>
      </c>
      <c r="D1221" s="245" t="s">
        <v>4790</v>
      </c>
    </row>
    <row r="1222" spans="1:4" ht="18">
      <c r="A1222" s="227">
        <v>34</v>
      </c>
      <c r="B1222" s="183" t="s">
        <v>4791</v>
      </c>
      <c r="C1222" s="183" t="s">
        <v>972</v>
      </c>
      <c r="D1222" s="245" t="s">
        <v>3334</v>
      </c>
    </row>
    <row r="1223" spans="1:4" ht="18">
      <c r="A1223" s="227">
        <v>35</v>
      </c>
      <c r="B1223" s="183" t="s">
        <v>4791</v>
      </c>
      <c r="C1223" s="183" t="s">
        <v>4793</v>
      </c>
      <c r="D1223" s="245" t="s">
        <v>4792</v>
      </c>
    </row>
    <row r="1224" spans="1:4" ht="18">
      <c r="A1224" s="227">
        <v>36</v>
      </c>
      <c r="B1224" s="183" t="s">
        <v>4791</v>
      </c>
      <c r="C1224" s="183" t="s">
        <v>975</v>
      </c>
      <c r="D1224" s="245" t="s">
        <v>4794</v>
      </c>
    </row>
    <row r="1225" spans="1:4" ht="18">
      <c r="A1225" s="227">
        <v>37</v>
      </c>
      <c r="B1225" s="183" t="s">
        <v>4796</v>
      </c>
      <c r="C1225" s="183" t="s">
        <v>4795</v>
      </c>
      <c r="D1225" s="245" t="s">
        <v>4797</v>
      </c>
    </row>
    <row r="1226" spans="1:4" ht="18">
      <c r="A1226" s="227">
        <v>38</v>
      </c>
      <c r="B1226" s="183" t="s">
        <v>4791</v>
      </c>
      <c r="C1226" s="183" t="s">
        <v>4799</v>
      </c>
      <c r="D1226" s="245" t="s">
        <v>4798</v>
      </c>
    </row>
    <row r="1227" spans="1:4" ht="18">
      <c r="A1227" s="227">
        <v>39</v>
      </c>
      <c r="B1227" s="183" t="s">
        <v>4802</v>
      </c>
      <c r="C1227" s="183" t="s">
        <v>4800</v>
      </c>
      <c r="D1227" s="245" t="s">
        <v>4801</v>
      </c>
    </row>
    <row r="1228" spans="1:4" ht="18">
      <c r="A1228" s="227">
        <v>40</v>
      </c>
      <c r="B1228" s="183" t="s">
        <v>4804</v>
      </c>
      <c r="C1228" s="183" t="s">
        <v>4803</v>
      </c>
      <c r="D1228" s="245" t="s">
        <v>5240</v>
      </c>
    </row>
    <row r="1229" spans="1:4" ht="18">
      <c r="A1229" s="227">
        <v>41</v>
      </c>
      <c r="B1229" s="183" t="s">
        <v>4805</v>
      </c>
      <c r="C1229" s="183" t="s">
        <v>985</v>
      </c>
      <c r="D1229" s="245" t="s">
        <v>4806</v>
      </c>
    </row>
    <row r="1230" spans="1:4" ht="18">
      <c r="A1230" s="227">
        <v>42</v>
      </c>
      <c r="B1230" s="183" t="s">
        <v>4796</v>
      </c>
      <c r="C1230" s="183" t="s">
        <v>195</v>
      </c>
      <c r="D1230" s="245" t="s">
        <v>4807</v>
      </c>
    </row>
    <row r="1231" spans="1:4" ht="18">
      <c r="A1231" s="227">
        <v>43</v>
      </c>
      <c r="B1231" s="183" t="s">
        <v>4788</v>
      </c>
      <c r="C1231" s="183" t="s">
        <v>4808</v>
      </c>
      <c r="D1231" s="245" t="s">
        <v>4809</v>
      </c>
    </row>
    <row r="1232" spans="1:4" ht="18">
      <c r="A1232" s="227">
        <v>44</v>
      </c>
      <c r="B1232" s="183" t="s">
        <v>4789</v>
      </c>
      <c r="C1232" s="183" t="s">
        <v>220</v>
      </c>
      <c r="D1232" s="245" t="s">
        <v>4810</v>
      </c>
    </row>
    <row r="1233" spans="1:4" ht="18">
      <c r="A1233" s="227">
        <v>45</v>
      </c>
      <c r="B1233" s="183" t="s">
        <v>4789</v>
      </c>
      <c r="C1233" s="183" t="s">
        <v>990</v>
      </c>
      <c r="D1233" s="245" t="s">
        <v>4811</v>
      </c>
    </row>
    <row r="1234" spans="1:4" ht="18">
      <c r="A1234" s="227">
        <v>46</v>
      </c>
      <c r="B1234" s="183" t="s">
        <v>4812</v>
      </c>
      <c r="C1234" s="183" t="s">
        <v>223</v>
      </c>
      <c r="D1234" s="245" t="s">
        <v>4813</v>
      </c>
    </row>
    <row r="1235" spans="1:4" ht="27">
      <c r="A1235" s="227">
        <v>47</v>
      </c>
      <c r="B1235" s="183" t="s">
        <v>4814</v>
      </c>
      <c r="C1235" s="183" t="s">
        <v>996</v>
      </c>
      <c r="D1235" s="245" t="s">
        <v>997</v>
      </c>
    </row>
    <row r="1236" spans="1:4" ht="27">
      <c r="A1236" s="227">
        <v>48</v>
      </c>
      <c r="B1236" s="183" t="s">
        <v>4814</v>
      </c>
      <c r="C1236" s="183" t="s">
        <v>921</v>
      </c>
      <c r="D1236" s="245" t="s">
        <v>4815</v>
      </c>
    </row>
    <row r="1237" spans="1:4" ht="27">
      <c r="A1237" s="227">
        <v>49</v>
      </c>
      <c r="B1237" s="183" t="s">
        <v>4816</v>
      </c>
      <c r="C1237" s="183" t="s">
        <v>1000</v>
      </c>
      <c r="D1237" s="245" t="s">
        <v>3336</v>
      </c>
    </row>
    <row r="1238" spans="1:4" ht="27">
      <c r="A1238" s="227">
        <v>50</v>
      </c>
      <c r="B1238" s="183" t="s">
        <v>4816</v>
      </c>
      <c r="C1238" s="183" t="s">
        <v>4817</v>
      </c>
      <c r="D1238" s="245" t="s">
        <v>4818</v>
      </c>
    </row>
    <row r="1239" spans="1:4" ht="18">
      <c r="A1239" s="227">
        <v>51</v>
      </c>
      <c r="B1239" s="183" t="s">
        <v>4819</v>
      </c>
      <c r="C1239" s="183" t="s">
        <v>1007</v>
      </c>
      <c r="D1239" s="245" t="s">
        <v>4820</v>
      </c>
    </row>
    <row r="1240" spans="1:4" ht="27">
      <c r="A1240" s="227">
        <v>52</v>
      </c>
      <c r="B1240" s="183" t="s">
        <v>4821</v>
      </c>
      <c r="C1240" s="183" t="s">
        <v>1003</v>
      </c>
      <c r="D1240" s="245" t="s">
        <v>4822</v>
      </c>
    </row>
    <row r="1241" spans="1:4" ht="27">
      <c r="A1241" s="227">
        <v>53</v>
      </c>
      <c r="B1241" s="183" t="s">
        <v>4821</v>
      </c>
      <c r="C1241" s="183" t="s">
        <v>4823</v>
      </c>
      <c r="D1241" s="245" t="s">
        <v>4824</v>
      </c>
    </row>
    <row r="1242" spans="1:4" ht="18">
      <c r="A1242" s="227">
        <v>54</v>
      </c>
      <c r="B1242" s="183" t="s">
        <v>4827</v>
      </c>
      <c r="C1242" s="183" t="s">
        <v>1009</v>
      </c>
      <c r="D1242" s="245" t="s">
        <v>4825</v>
      </c>
    </row>
    <row r="1243" spans="1:4" ht="18">
      <c r="A1243" s="227">
        <v>55</v>
      </c>
      <c r="B1243" s="183" t="s">
        <v>4827</v>
      </c>
      <c r="C1243" s="183" t="s">
        <v>1009</v>
      </c>
      <c r="D1243" s="245" t="s">
        <v>4826</v>
      </c>
    </row>
    <row r="1244" spans="1:4" ht="18">
      <c r="A1244" s="227">
        <v>56</v>
      </c>
      <c r="B1244" s="183" t="s">
        <v>4828</v>
      </c>
      <c r="C1244" s="183" t="s">
        <v>202</v>
      </c>
      <c r="D1244" s="245" t="s">
        <v>3338</v>
      </c>
    </row>
    <row r="1245" spans="1:4" ht="18">
      <c r="A1245" s="227">
        <v>57</v>
      </c>
      <c r="B1245" s="183" t="s">
        <v>4829</v>
      </c>
      <c r="C1245" s="183" t="s">
        <v>1014</v>
      </c>
      <c r="D1245" s="245" t="s">
        <v>4830</v>
      </c>
    </row>
    <row r="1246" spans="1:4" ht="18">
      <c r="A1246" s="227">
        <v>58</v>
      </c>
      <c r="B1246" s="183" t="s">
        <v>4831</v>
      </c>
      <c r="C1246" s="183" t="s">
        <v>1017</v>
      </c>
      <c r="D1246" s="245" t="s">
        <v>3339</v>
      </c>
    </row>
    <row r="1247" spans="1:4" ht="18">
      <c r="A1247" s="227">
        <v>59</v>
      </c>
      <c r="B1247" s="183" t="s">
        <v>4833</v>
      </c>
      <c r="C1247" s="183" t="s">
        <v>1018</v>
      </c>
      <c r="D1247" s="245" t="s">
        <v>4832</v>
      </c>
    </row>
    <row r="1248" spans="1:4" ht="27">
      <c r="A1248" s="227">
        <v>60</v>
      </c>
      <c r="B1248" s="183" t="s">
        <v>4821</v>
      </c>
      <c r="C1248" s="183" t="s">
        <v>1020</v>
      </c>
      <c r="D1248" s="245" t="s">
        <v>4834</v>
      </c>
    </row>
    <row r="1249" spans="1:4" ht="18">
      <c r="A1249" s="227">
        <v>61</v>
      </c>
      <c r="B1249" s="183" t="s">
        <v>4835</v>
      </c>
      <c r="C1249" s="183" t="s">
        <v>214</v>
      </c>
      <c r="D1249" s="245" t="s">
        <v>4836</v>
      </c>
    </row>
    <row r="1250" spans="1:4" ht="18">
      <c r="A1250" s="227">
        <v>62</v>
      </c>
      <c r="B1250" s="183" t="s">
        <v>4837</v>
      </c>
      <c r="C1250" s="183" t="s">
        <v>959</v>
      </c>
      <c r="D1250" s="245" t="s">
        <v>4838</v>
      </c>
    </row>
    <row r="1251" spans="1:4" ht="27">
      <c r="A1251" s="227">
        <v>63</v>
      </c>
      <c r="B1251" s="183" t="s">
        <v>4839</v>
      </c>
      <c r="C1251" s="183" t="s">
        <v>4840</v>
      </c>
      <c r="D1251" s="245" t="s">
        <v>5289</v>
      </c>
    </row>
    <row r="1252" spans="1:4" ht="27">
      <c r="A1252" s="227">
        <v>64</v>
      </c>
      <c r="B1252" s="183" t="s">
        <v>4816</v>
      </c>
      <c r="C1252" s="183" t="s">
        <v>4841</v>
      </c>
      <c r="D1252" s="245" t="s">
        <v>5290</v>
      </c>
    </row>
    <row r="1253" spans="1:4" ht="18">
      <c r="A1253" s="227">
        <v>65</v>
      </c>
      <c r="B1253" s="183" t="s">
        <v>4842</v>
      </c>
      <c r="C1253" s="183" t="s">
        <v>1033</v>
      </c>
      <c r="D1253" s="245" t="s">
        <v>3340</v>
      </c>
    </row>
    <row r="1254" spans="1:4" ht="18">
      <c r="A1254" s="227">
        <v>66</v>
      </c>
      <c r="B1254" s="183" t="s">
        <v>4842</v>
      </c>
      <c r="C1254" s="183" t="s">
        <v>4843</v>
      </c>
      <c r="D1254" s="245" t="s">
        <v>4844</v>
      </c>
    </row>
    <row r="1255" spans="1:4" ht="18">
      <c r="A1255" s="227">
        <v>67</v>
      </c>
      <c r="B1255" s="183" t="s">
        <v>4846</v>
      </c>
      <c r="C1255" s="183" t="s">
        <v>214</v>
      </c>
      <c r="D1255" s="245" t="s">
        <v>4845</v>
      </c>
    </row>
    <row r="1256" spans="1:4" ht="18">
      <c r="A1256" s="227">
        <v>68</v>
      </c>
      <c r="B1256" s="183" t="s">
        <v>4847</v>
      </c>
      <c r="C1256" s="183" t="s">
        <v>214</v>
      </c>
      <c r="D1256" s="239" t="s">
        <v>5241</v>
      </c>
    </row>
    <row r="1257" spans="1:4" ht="18">
      <c r="A1257" s="227">
        <v>69</v>
      </c>
      <c r="B1257" s="183" t="s">
        <v>4849</v>
      </c>
      <c r="C1257" s="183" t="s">
        <v>4848</v>
      </c>
      <c r="D1257" s="239" t="s">
        <v>3528</v>
      </c>
    </row>
    <row r="1258" spans="1:4" ht="18">
      <c r="A1258" s="227">
        <v>70</v>
      </c>
      <c r="B1258" s="183" t="s">
        <v>4849</v>
      </c>
      <c r="C1258" s="183" t="s">
        <v>4850</v>
      </c>
      <c r="D1258" s="239" t="s">
        <v>4851</v>
      </c>
    </row>
    <row r="1259" spans="1:4" ht="18">
      <c r="A1259" s="227">
        <v>71</v>
      </c>
      <c r="B1259" s="183" t="s">
        <v>4849</v>
      </c>
      <c r="C1259" s="183" t="s">
        <v>1041</v>
      </c>
      <c r="D1259" s="239" t="s">
        <v>4852</v>
      </c>
    </row>
    <row r="1260" spans="1:4" ht="18">
      <c r="A1260" s="227">
        <v>72</v>
      </c>
      <c r="B1260" s="183" t="s">
        <v>4849</v>
      </c>
      <c r="C1260" s="183" t="s">
        <v>5006</v>
      </c>
      <c r="D1260" s="239" t="s">
        <v>4853</v>
      </c>
    </row>
    <row r="1261" spans="1:4" ht="18">
      <c r="A1261" s="227">
        <v>73</v>
      </c>
      <c r="B1261" s="183" t="s">
        <v>4877</v>
      </c>
      <c r="C1261" s="183" t="s">
        <v>1046</v>
      </c>
      <c r="D1261" s="239" t="s">
        <v>4876</v>
      </c>
    </row>
    <row r="1262" spans="1:4" ht="18">
      <c r="A1262" s="227">
        <v>74</v>
      </c>
      <c r="B1262" s="183" t="s">
        <v>4877</v>
      </c>
      <c r="C1262" s="183" t="s">
        <v>1046</v>
      </c>
      <c r="D1262" s="239" t="s">
        <v>4876</v>
      </c>
    </row>
    <row r="1263" spans="1:4" ht="18">
      <c r="A1263" s="227">
        <v>75</v>
      </c>
      <c r="B1263" s="183" t="s">
        <v>4854</v>
      </c>
      <c r="C1263" s="183" t="s">
        <v>4855</v>
      </c>
      <c r="D1263" s="239" t="s">
        <v>4856</v>
      </c>
    </row>
    <row r="1264" spans="1:4" ht="18">
      <c r="A1264" s="227">
        <v>76</v>
      </c>
      <c r="B1264" s="183" t="s">
        <v>4854</v>
      </c>
      <c r="C1264" s="183" t="s">
        <v>4857</v>
      </c>
      <c r="D1264" s="239" t="s">
        <v>4858</v>
      </c>
    </row>
    <row r="1265" spans="1:4" ht="18">
      <c r="A1265" s="227">
        <v>77</v>
      </c>
      <c r="B1265" s="183" t="s">
        <v>4854</v>
      </c>
      <c r="C1265" s="183" t="s">
        <v>220</v>
      </c>
      <c r="D1265" s="239" t="s">
        <v>4859</v>
      </c>
    </row>
    <row r="1266" spans="1:4" ht="18">
      <c r="A1266" s="227">
        <v>78</v>
      </c>
      <c r="B1266" s="183" t="s">
        <v>4860</v>
      </c>
      <c r="C1266" s="183" t="s">
        <v>662</v>
      </c>
      <c r="D1266" s="239" t="s">
        <v>4861</v>
      </c>
    </row>
    <row r="1267" spans="1:4" ht="18">
      <c r="A1267" s="227">
        <v>79</v>
      </c>
      <c r="B1267" s="183" t="s">
        <v>4862</v>
      </c>
      <c r="C1267" s="183" t="s">
        <v>4863</v>
      </c>
      <c r="D1267" s="239" t="s">
        <v>4864</v>
      </c>
    </row>
    <row r="1268" spans="1:4" ht="18">
      <c r="A1268" s="227">
        <v>80</v>
      </c>
      <c r="B1268" s="183" t="s">
        <v>4878</v>
      </c>
      <c r="C1268" s="183" t="s">
        <v>1056</v>
      </c>
      <c r="D1268" s="239" t="s">
        <v>4876</v>
      </c>
    </row>
    <row r="1269" spans="1:4" ht="18">
      <c r="A1269" s="227">
        <v>81</v>
      </c>
      <c r="B1269" s="183" t="s">
        <v>4865</v>
      </c>
      <c r="C1269" s="183" t="s">
        <v>1058</v>
      </c>
      <c r="D1269" s="239" t="s">
        <v>4866</v>
      </c>
    </row>
    <row r="1270" spans="1:4" ht="18">
      <c r="A1270" s="227">
        <v>82</v>
      </c>
      <c r="B1270" s="183" t="s">
        <v>4867</v>
      </c>
      <c r="C1270" s="183" t="s">
        <v>214</v>
      </c>
      <c r="D1270" s="239" t="s">
        <v>4868</v>
      </c>
    </row>
    <row r="1271" spans="1:4" ht="18">
      <c r="A1271" s="227">
        <v>83</v>
      </c>
      <c r="B1271" s="183" t="s">
        <v>4869</v>
      </c>
      <c r="C1271" s="183" t="s">
        <v>220</v>
      </c>
      <c r="D1271" s="239" t="s">
        <v>4870</v>
      </c>
    </row>
    <row r="1272" spans="1:4" ht="18">
      <c r="A1272" s="227">
        <v>84</v>
      </c>
      <c r="B1272" s="183" t="s">
        <v>4873</v>
      </c>
      <c r="C1272" s="183" t="s">
        <v>4872</v>
      </c>
      <c r="D1272" s="239" t="s">
        <v>4871</v>
      </c>
    </row>
    <row r="1273" spans="1:4" ht="18">
      <c r="A1273" s="227">
        <v>85</v>
      </c>
      <c r="B1273" s="183" t="s">
        <v>4875</v>
      </c>
      <c r="C1273" s="183" t="s">
        <v>1066</v>
      </c>
      <c r="D1273" s="239" t="s">
        <v>4874</v>
      </c>
    </row>
    <row r="1274" spans="1:4" ht="18">
      <c r="A1274" s="227">
        <v>86</v>
      </c>
      <c r="B1274" s="183" t="s">
        <v>4875</v>
      </c>
      <c r="C1274" s="183" t="s">
        <v>4879</v>
      </c>
      <c r="D1274" s="239" t="s">
        <v>3341</v>
      </c>
    </row>
    <row r="1275" spans="1:4" ht="18">
      <c r="A1275" s="227">
        <v>87</v>
      </c>
      <c r="B1275" s="183" t="s">
        <v>4882</v>
      </c>
      <c r="C1275" s="183" t="s">
        <v>4880</v>
      </c>
      <c r="D1275" s="239" t="s">
        <v>4881</v>
      </c>
    </row>
    <row r="1276" spans="1:4" ht="18">
      <c r="A1276" s="227">
        <v>88</v>
      </c>
      <c r="B1276" s="183" t="s">
        <v>4882</v>
      </c>
      <c r="C1276" s="183" t="s">
        <v>4880</v>
      </c>
      <c r="D1276" s="239" t="s">
        <v>3343</v>
      </c>
    </row>
    <row r="1277" spans="1:4" ht="27">
      <c r="A1277" s="227">
        <v>89</v>
      </c>
      <c r="B1277" s="183" t="s">
        <v>4884</v>
      </c>
      <c r="C1277" s="183" t="s">
        <v>4886</v>
      </c>
      <c r="D1277" s="239" t="s">
        <v>4883</v>
      </c>
    </row>
    <row r="1278" spans="1:4" ht="18">
      <c r="A1278" s="227">
        <v>90</v>
      </c>
      <c r="B1278" s="183" t="s">
        <v>4885</v>
      </c>
      <c r="C1278" s="183" t="s">
        <v>4886</v>
      </c>
      <c r="D1278" s="239" t="s">
        <v>4883</v>
      </c>
    </row>
    <row r="1279" spans="1:4" ht="27">
      <c r="A1279" s="227">
        <v>91</v>
      </c>
      <c r="B1279" s="183" t="s">
        <v>4888</v>
      </c>
      <c r="C1279" s="183" t="s">
        <v>4889</v>
      </c>
      <c r="D1279" s="239" t="s">
        <v>4887</v>
      </c>
    </row>
    <row r="1280" spans="1:4" ht="27">
      <c r="A1280" s="227">
        <v>92</v>
      </c>
      <c r="B1280" s="183" t="s">
        <v>4888</v>
      </c>
      <c r="C1280" s="183" t="s">
        <v>4890</v>
      </c>
      <c r="D1280" s="239" t="s">
        <v>3344</v>
      </c>
    </row>
    <row r="1281" spans="1:4" ht="18">
      <c r="A1281" s="227">
        <v>93</v>
      </c>
      <c r="B1281" s="183" t="s">
        <v>4892</v>
      </c>
      <c r="C1281" s="183" t="s">
        <v>207</v>
      </c>
      <c r="D1281" s="239" t="s">
        <v>4891</v>
      </c>
    </row>
    <row r="1282" spans="1:4" ht="18">
      <c r="A1282" s="227">
        <v>94</v>
      </c>
      <c r="B1282" s="183" t="s">
        <v>4892</v>
      </c>
      <c r="C1282" s="183" t="s">
        <v>207</v>
      </c>
      <c r="D1282" s="239" t="s">
        <v>4893</v>
      </c>
    </row>
    <row r="1283" spans="1:4" ht="27">
      <c r="A1283" s="227">
        <v>95</v>
      </c>
      <c r="B1283" s="183" t="s">
        <v>4888</v>
      </c>
      <c r="C1283" s="183" t="s">
        <v>4894</v>
      </c>
      <c r="D1283" s="239" t="s">
        <v>5242</v>
      </c>
    </row>
    <row r="1284" spans="1:4" ht="18">
      <c r="A1284" s="227">
        <v>96</v>
      </c>
      <c r="B1284" s="183" t="s">
        <v>4895</v>
      </c>
      <c r="C1284" s="183" t="s">
        <v>1083</v>
      </c>
      <c r="D1284" s="239" t="s">
        <v>4896</v>
      </c>
    </row>
    <row r="1285" spans="1:4" ht="27">
      <c r="A1285" s="227">
        <v>97</v>
      </c>
      <c r="B1285" s="183" t="s">
        <v>4899</v>
      </c>
      <c r="C1285" s="183" t="s">
        <v>4898</v>
      </c>
      <c r="D1285" s="239" t="s">
        <v>4897</v>
      </c>
    </row>
    <row r="1286" spans="1:4" ht="27">
      <c r="A1286" s="227">
        <v>98</v>
      </c>
      <c r="B1286" s="183" t="s">
        <v>4901</v>
      </c>
      <c r="C1286" s="183" t="s">
        <v>1085</v>
      </c>
      <c r="D1286" s="239" t="s">
        <v>4900</v>
      </c>
    </row>
    <row r="1287" spans="1:4" ht="18">
      <c r="A1287" s="227">
        <v>99</v>
      </c>
      <c r="B1287" s="183" t="s">
        <v>4902</v>
      </c>
      <c r="C1287" s="183" t="s">
        <v>220</v>
      </c>
      <c r="D1287" s="239" t="s">
        <v>4903</v>
      </c>
    </row>
    <row r="1288" spans="1:4" ht="18">
      <c r="A1288" s="227">
        <v>100</v>
      </c>
      <c r="B1288" s="183" t="s">
        <v>4902</v>
      </c>
      <c r="C1288" s="183" t="s">
        <v>4904</v>
      </c>
      <c r="D1288" s="239" t="s">
        <v>5243</v>
      </c>
    </row>
    <row r="1289" spans="1:4" ht="18">
      <c r="A1289" s="227">
        <v>101</v>
      </c>
      <c r="B1289" s="183" t="s">
        <v>4908</v>
      </c>
      <c r="C1289" s="183" t="s">
        <v>4905</v>
      </c>
      <c r="D1289" s="239" t="s">
        <v>4907</v>
      </c>
    </row>
    <row r="1290" spans="1:4" ht="18">
      <c r="A1290" s="227">
        <v>102</v>
      </c>
      <c r="B1290" s="183" t="s">
        <v>4909</v>
      </c>
      <c r="C1290" s="183" t="s">
        <v>4906</v>
      </c>
      <c r="D1290" s="239" t="s">
        <v>4907</v>
      </c>
    </row>
    <row r="1291" spans="1:4" ht="18">
      <c r="A1291" s="227">
        <v>103</v>
      </c>
      <c r="B1291" s="183" t="s">
        <v>4911</v>
      </c>
      <c r="C1291" s="183" t="s">
        <v>207</v>
      </c>
      <c r="D1291" s="239" t="s">
        <v>4910</v>
      </c>
    </row>
    <row r="1292" spans="1:4" ht="18">
      <c r="A1292" s="227">
        <v>104</v>
      </c>
      <c r="B1292" s="183" t="s">
        <v>4913</v>
      </c>
      <c r="C1292" s="183" t="s">
        <v>1096</v>
      </c>
      <c r="D1292" s="239" t="s">
        <v>4912</v>
      </c>
    </row>
    <row r="1293" spans="1:4" ht="27">
      <c r="A1293" s="227">
        <v>105</v>
      </c>
      <c r="B1293" s="183" t="s">
        <v>4888</v>
      </c>
      <c r="C1293" s="183" t="s">
        <v>5244</v>
      </c>
      <c r="D1293" s="239" t="s">
        <v>3345</v>
      </c>
    </row>
    <row r="1294" spans="1:4" ht="27">
      <c r="A1294" s="227">
        <v>106</v>
      </c>
      <c r="B1294" s="183" t="s">
        <v>4915</v>
      </c>
      <c r="C1294" s="183" t="s">
        <v>1098</v>
      </c>
      <c r="D1294" s="239" t="s">
        <v>4914</v>
      </c>
    </row>
    <row r="1295" spans="1:4" ht="27">
      <c r="A1295" s="227">
        <v>107</v>
      </c>
      <c r="B1295" s="183" t="s">
        <v>4888</v>
      </c>
      <c r="C1295" s="183" t="s">
        <v>1101</v>
      </c>
      <c r="D1295" s="239" t="s">
        <v>4916</v>
      </c>
    </row>
    <row r="1296" spans="1:4" ht="18">
      <c r="A1296" s="227">
        <v>108</v>
      </c>
      <c r="B1296" s="183" t="s">
        <v>4918</v>
      </c>
      <c r="C1296" s="183" t="s">
        <v>761</v>
      </c>
      <c r="D1296" s="239" t="s">
        <v>4917</v>
      </c>
    </row>
    <row r="1297" spans="1:4" ht="18">
      <c r="A1297" s="227">
        <v>109</v>
      </c>
      <c r="B1297" s="183" t="s">
        <v>4918</v>
      </c>
      <c r="C1297" s="183" t="s">
        <v>761</v>
      </c>
      <c r="D1297" s="239" t="s">
        <v>4917</v>
      </c>
    </row>
    <row r="1298" spans="1:4" ht="18">
      <c r="A1298" s="227">
        <v>110</v>
      </c>
      <c r="B1298" s="183" t="s">
        <v>4919</v>
      </c>
      <c r="C1298" s="183" t="s">
        <v>1107</v>
      </c>
      <c r="D1298" s="239" t="s">
        <v>4920</v>
      </c>
    </row>
    <row r="1299" spans="1:4" ht="18">
      <c r="A1299" s="227">
        <v>111</v>
      </c>
      <c r="B1299" s="183" t="s">
        <v>4921</v>
      </c>
      <c r="C1299" s="183" t="s">
        <v>1110</v>
      </c>
      <c r="D1299" s="239" t="s">
        <v>5245</v>
      </c>
    </row>
    <row r="1300" spans="1:4" ht="18.75" customHeight="1">
      <c r="A1300" s="330" t="s">
        <v>68</v>
      </c>
      <c r="B1300" s="331"/>
      <c r="C1300" s="331"/>
      <c r="D1300" s="332"/>
    </row>
    <row r="1301" spans="1:4" ht="18">
      <c r="A1301" s="227">
        <v>1</v>
      </c>
      <c r="B1301" s="179" t="s">
        <v>4923</v>
      </c>
      <c r="C1301" s="96" t="s">
        <v>202</v>
      </c>
      <c r="D1301" s="232" t="s">
        <v>3761</v>
      </c>
    </row>
    <row r="1302" spans="1:4" ht="18">
      <c r="A1302" s="227">
        <v>2</v>
      </c>
      <c r="B1302" s="179" t="s">
        <v>3865</v>
      </c>
      <c r="C1302" s="59" t="s">
        <v>2524</v>
      </c>
      <c r="D1302" s="232" t="s">
        <v>3762</v>
      </c>
    </row>
    <row r="1303" spans="1:4" ht="9">
      <c r="A1303" s="227">
        <v>3</v>
      </c>
      <c r="B1303" s="82" t="s">
        <v>3866</v>
      </c>
      <c r="C1303" s="59" t="s">
        <v>2527</v>
      </c>
      <c r="D1303" s="232" t="s">
        <v>3763</v>
      </c>
    </row>
    <row r="1304" spans="1:4" ht="9">
      <c r="A1304" s="227">
        <v>4</v>
      </c>
      <c r="B1304" s="82" t="s">
        <v>4924</v>
      </c>
      <c r="C1304" s="59" t="s">
        <v>2529</v>
      </c>
      <c r="D1304" s="232" t="s">
        <v>3764</v>
      </c>
    </row>
    <row r="1305" spans="1:4" ht="9">
      <c r="A1305" s="227">
        <v>5</v>
      </c>
      <c r="B1305" s="82" t="s">
        <v>4925</v>
      </c>
      <c r="C1305" s="59" t="s">
        <v>2529</v>
      </c>
      <c r="D1305" s="232" t="s">
        <v>3764</v>
      </c>
    </row>
    <row r="1306" spans="1:4" ht="9">
      <c r="A1306" s="227">
        <v>6</v>
      </c>
      <c r="B1306" s="83" t="s">
        <v>3351</v>
      </c>
      <c r="C1306" s="59" t="s">
        <v>764</v>
      </c>
      <c r="D1306" s="232" t="s">
        <v>4964</v>
      </c>
    </row>
    <row r="1307" spans="1:4" ht="9">
      <c r="A1307" s="227">
        <v>7</v>
      </c>
      <c r="B1307" s="82" t="s">
        <v>3352</v>
      </c>
      <c r="C1307" s="59" t="s">
        <v>193</v>
      </c>
      <c r="D1307" s="232" t="s">
        <v>3765</v>
      </c>
    </row>
    <row r="1308" spans="1:4" ht="9">
      <c r="A1308" s="227">
        <v>8</v>
      </c>
      <c r="B1308" s="82" t="s">
        <v>3353</v>
      </c>
      <c r="C1308" s="59" t="s">
        <v>2533</v>
      </c>
      <c r="D1308" s="232" t="s">
        <v>3766</v>
      </c>
    </row>
    <row r="1309" spans="1:4" ht="9">
      <c r="A1309" s="227">
        <v>9</v>
      </c>
      <c r="B1309" s="82" t="s">
        <v>3352</v>
      </c>
      <c r="C1309" s="59" t="s">
        <v>2536</v>
      </c>
      <c r="D1309" s="232" t="s">
        <v>4926</v>
      </c>
    </row>
    <row r="1310" spans="1:4" ht="9">
      <c r="A1310" s="227">
        <v>10</v>
      </c>
      <c r="B1310" s="83" t="s">
        <v>3352</v>
      </c>
      <c r="C1310" s="59" t="s">
        <v>2538</v>
      </c>
      <c r="D1310" s="232" t="s">
        <v>3767</v>
      </c>
    </row>
    <row r="1311" spans="1:4" ht="9">
      <c r="A1311" s="227">
        <v>11</v>
      </c>
      <c r="B1311" s="83" t="s">
        <v>3354</v>
      </c>
      <c r="C1311" s="59" t="s">
        <v>2541</v>
      </c>
      <c r="D1311" s="232" t="s">
        <v>3768</v>
      </c>
    </row>
    <row r="1312" spans="1:4" ht="9">
      <c r="A1312" s="227">
        <v>12</v>
      </c>
      <c r="B1312" s="83" t="s">
        <v>3355</v>
      </c>
      <c r="C1312" s="59" t="s">
        <v>2542</v>
      </c>
      <c r="D1312" s="232" t="s">
        <v>3769</v>
      </c>
    </row>
    <row r="1313" spans="1:4" ht="9">
      <c r="A1313" s="227">
        <v>13</v>
      </c>
      <c r="B1313" s="183" t="s">
        <v>3356</v>
      </c>
      <c r="C1313" s="59" t="s">
        <v>194</v>
      </c>
      <c r="D1313" s="232" t="s">
        <v>4927</v>
      </c>
    </row>
    <row r="1314" spans="1:4" ht="9">
      <c r="A1314" s="227">
        <v>14</v>
      </c>
      <c r="B1314" s="183" t="s">
        <v>3357</v>
      </c>
      <c r="C1314" s="59" t="s">
        <v>2547</v>
      </c>
      <c r="D1314" s="232" t="s">
        <v>3770</v>
      </c>
    </row>
    <row r="1315" spans="1:4" ht="9">
      <c r="A1315" s="227">
        <v>15</v>
      </c>
      <c r="B1315" s="183" t="s">
        <v>4928</v>
      </c>
      <c r="C1315" s="59" t="s">
        <v>196</v>
      </c>
      <c r="D1315" s="232" t="s">
        <v>3771</v>
      </c>
    </row>
    <row r="1316" spans="1:4" ht="9">
      <c r="A1316" s="227">
        <v>16</v>
      </c>
      <c r="B1316" s="183" t="s">
        <v>4929</v>
      </c>
      <c r="C1316" s="59" t="s">
        <v>2550</v>
      </c>
      <c r="D1316" s="232" t="s">
        <v>3772</v>
      </c>
    </row>
    <row r="1317" spans="1:4" ht="9">
      <c r="A1317" s="227">
        <v>17</v>
      </c>
      <c r="B1317" s="183" t="s">
        <v>4929</v>
      </c>
      <c r="C1317" s="59" t="s">
        <v>100</v>
      </c>
      <c r="D1317" s="232" t="s">
        <v>4930</v>
      </c>
    </row>
    <row r="1318" spans="1:4" ht="9">
      <c r="A1318" s="227">
        <v>18</v>
      </c>
      <c r="B1318" s="183" t="s">
        <v>3359</v>
      </c>
      <c r="C1318" s="96" t="s">
        <v>2552</v>
      </c>
      <c r="D1318" s="232" t="s">
        <v>4931</v>
      </c>
    </row>
    <row r="1319" spans="1:4" ht="9">
      <c r="A1319" s="227">
        <v>19</v>
      </c>
      <c r="B1319" s="183" t="s">
        <v>3359</v>
      </c>
      <c r="C1319" s="96" t="s">
        <v>2552</v>
      </c>
      <c r="D1319" s="232" t="s">
        <v>4932</v>
      </c>
    </row>
    <row r="1320" spans="1:4" ht="9">
      <c r="A1320" s="227">
        <v>20</v>
      </c>
      <c r="B1320" s="183" t="s">
        <v>3354</v>
      </c>
      <c r="C1320" s="59" t="s">
        <v>214</v>
      </c>
      <c r="D1320" s="232" t="s">
        <v>3773</v>
      </c>
    </row>
    <row r="1321" spans="1:4" ht="9">
      <c r="A1321" s="227">
        <v>21</v>
      </c>
      <c r="B1321" s="183" t="s">
        <v>3360</v>
      </c>
      <c r="C1321" s="59" t="s">
        <v>1066</v>
      </c>
      <c r="D1321" s="232" t="s">
        <v>3774</v>
      </c>
    </row>
    <row r="1322" spans="1:4" ht="9">
      <c r="A1322" s="227">
        <v>22</v>
      </c>
      <c r="B1322" s="183" t="s">
        <v>3361</v>
      </c>
      <c r="C1322" s="59" t="s">
        <v>662</v>
      </c>
      <c r="D1322" s="232" t="s">
        <v>3775</v>
      </c>
    </row>
    <row r="1323" spans="1:4" ht="9">
      <c r="A1323" s="227">
        <v>23</v>
      </c>
      <c r="B1323" s="183" t="s">
        <v>3362</v>
      </c>
      <c r="C1323" s="59" t="s">
        <v>2559</v>
      </c>
      <c r="D1323" s="232" t="s">
        <v>3776</v>
      </c>
    </row>
    <row r="1324" spans="1:4" ht="9">
      <c r="A1324" s="227">
        <v>24</v>
      </c>
      <c r="B1324" s="183" t="s">
        <v>3363</v>
      </c>
      <c r="C1324" s="96" t="s">
        <v>4934</v>
      </c>
      <c r="D1324" s="232" t="s">
        <v>4933</v>
      </c>
    </row>
    <row r="1325" spans="1:4" ht="9">
      <c r="A1325" s="227">
        <v>25</v>
      </c>
      <c r="B1325" s="183" t="s">
        <v>3364</v>
      </c>
      <c r="C1325" s="96" t="s">
        <v>4935</v>
      </c>
      <c r="D1325" s="232" t="s">
        <v>3777</v>
      </c>
    </row>
    <row r="1326" spans="1:4" ht="9">
      <c r="A1326" s="227">
        <v>26</v>
      </c>
      <c r="B1326" s="183" t="s">
        <v>3365</v>
      </c>
      <c r="C1326" s="96" t="s">
        <v>4935</v>
      </c>
      <c r="D1326" s="232" t="s">
        <v>4936</v>
      </c>
    </row>
    <row r="1327" spans="1:4" ht="9">
      <c r="A1327" s="227">
        <v>27</v>
      </c>
      <c r="B1327" s="183" t="s">
        <v>3366</v>
      </c>
      <c r="C1327" s="59" t="s">
        <v>214</v>
      </c>
      <c r="D1327" s="232" t="s">
        <v>3778</v>
      </c>
    </row>
    <row r="1328" spans="1:4" ht="9">
      <c r="A1328" s="227">
        <v>28</v>
      </c>
      <c r="B1328" s="183" t="s">
        <v>4937</v>
      </c>
      <c r="C1328" s="59" t="s">
        <v>2565</v>
      </c>
      <c r="D1328" s="232" t="s">
        <v>3779</v>
      </c>
    </row>
    <row r="1329" spans="1:4" ht="9">
      <c r="A1329" s="227">
        <v>29</v>
      </c>
      <c r="B1329" s="183" t="s">
        <v>4938</v>
      </c>
      <c r="C1329" s="59" t="s">
        <v>2565</v>
      </c>
      <c r="D1329" s="232" t="s">
        <v>3779</v>
      </c>
    </row>
    <row r="1330" spans="1:4" ht="9">
      <c r="A1330" s="227">
        <v>30</v>
      </c>
      <c r="B1330" s="183" t="s">
        <v>3354</v>
      </c>
      <c r="C1330" s="59" t="s">
        <v>2800</v>
      </c>
      <c r="D1330" s="232" t="s">
        <v>3780</v>
      </c>
    </row>
    <row r="1331" spans="1:4" ht="9">
      <c r="A1331" s="227">
        <v>31</v>
      </c>
      <c r="B1331" s="183" t="s">
        <v>3368</v>
      </c>
      <c r="C1331" s="59" t="s">
        <v>2569</v>
      </c>
      <c r="D1331" s="232" t="s">
        <v>3781</v>
      </c>
    </row>
    <row r="1332" spans="1:4" ht="9">
      <c r="A1332" s="227">
        <v>32</v>
      </c>
      <c r="B1332" s="183" t="s">
        <v>3369</v>
      </c>
      <c r="C1332" s="96" t="s">
        <v>4935</v>
      </c>
      <c r="D1332" s="232" t="s">
        <v>3782</v>
      </c>
    </row>
    <row r="1333" spans="1:4" ht="9">
      <c r="A1333" s="227">
        <v>33</v>
      </c>
      <c r="B1333" s="183" t="s">
        <v>3369</v>
      </c>
      <c r="C1333" s="96" t="s">
        <v>2552</v>
      </c>
      <c r="D1333" s="232" t="s">
        <v>4939</v>
      </c>
    </row>
    <row r="1334" spans="1:4" ht="9">
      <c r="A1334" s="227">
        <v>34</v>
      </c>
      <c r="B1334" s="183" t="s">
        <v>3369</v>
      </c>
      <c r="C1334" s="59" t="s">
        <v>4935</v>
      </c>
      <c r="D1334" s="232" t="s">
        <v>4940</v>
      </c>
    </row>
    <row r="1335" spans="1:4" ht="9">
      <c r="A1335" s="227">
        <v>35</v>
      </c>
      <c r="B1335" s="183" t="s">
        <v>3369</v>
      </c>
      <c r="C1335" s="59" t="s">
        <v>2574</v>
      </c>
      <c r="D1335" s="232" t="s">
        <v>3783</v>
      </c>
    </row>
    <row r="1336" spans="1:4" ht="9">
      <c r="A1336" s="227">
        <v>36</v>
      </c>
      <c r="B1336" s="183" t="s">
        <v>4941</v>
      </c>
      <c r="C1336" s="59" t="s">
        <v>2576</v>
      </c>
      <c r="D1336" s="232" t="s">
        <v>3784</v>
      </c>
    </row>
    <row r="1337" spans="1:4" ht="9">
      <c r="A1337" s="227">
        <v>37</v>
      </c>
      <c r="B1337" s="183" t="s">
        <v>4941</v>
      </c>
      <c r="C1337" s="59" t="s">
        <v>2576</v>
      </c>
      <c r="D1337" s="232" t="s">
        <v>3784</v>
      </c>
    </row>
    <row r="1338" spans="1:4" ht="9">
      <c r="A1338" s="227">
        <v>38</v>
      </c>
      <c r="B1338" s="183" t="s">
        <v>3371</v>
      </c>
      <c r="C1338" s="96" t="s">
        <v>4942</v>
      </c>
      <c r="D1338" s="232" t="s">
        <v>3785</v>
      </c>
    </row>
    <row r="1339" spans="1:4" ht="9">
      <c r="A1339" s="227">
        <v>39</v>
      </c>
      <c r="B1339" s="183" t="s">
        <v>3372</v>
      </c>
      <c r="C1339" s="59" t="s">
        <v>699</v>
      </c>
      <c r="D1339" s="232" t="s">
        <v>3786</v>
      </c>
    </row>
    <row r="1340" spans="1:4" ht="9">
      <c r="A1340" s="227">
        <v>40</v>
      </c>
      <c r="B1340" s="183" t="s">
        <v>4943</v>
      </c>
      <c r="C1340" s="59" t="s">
        <v>2581</v>
      </c>
      <c r="D1340" s="232" t="s">
        <v>3787</v>
      </c>
    </row>
    <row r="1341" spans="1:4" ht="9">
      <c r="A1341" s="227">
        <v>41</v>
      </c>
      <c r="B1341" s="183" t="s">
        <v>3354</v>
      </c>
      <c r="C1341" s="59" t="s">
        <v>2583</v>
      </c>
      <c r="D1341" s="232" t="s">
        <v>3788</v>
      </c>
    </row>
    <row r="1342" spans="1:4" ht="9">
      <c r="A1342" s="227">
        <v>42</v>
      </c>
      <c r="B1342" s="183" t="s">
        <v>3351</v>
      </c>
      <c r="C1342" s="59" t="s">
        <v>2585</v>
      </c>
      <c r="D1342" s="232" t="s">
        <v>3789</v>
      </c>
    </row>
    <row r="1343" spans="1:4" ht="9">
      <c r="A1343" s="227">
        <v>43</v>
      </c>
      <c r="B1343" s="183" t="s">
        <v>3351</v>
      </c>
      <c r="C1343" s="59" t="s">
        <v>2585</v>
      </c>
      <c r="D1343" s="232" t="s">
        <v>3790</v>
      </c>
    </row>
    <row r="1344" spans="1:4" ht="9">
      <c r="A1344" s="227">
        <v>44</v>
      </c>
      <c r="B1344" s="183" t="s">
        <v>3373</v>
      </c>
      <c r="C1344" s="59" t="s">
        <v>2589</v>
      </c>
      <c r="D1344" s="232" t="s">
        <v>3346</v>
      </c>
    </row>
    <row r="1345" spans="1:4" ht="9">
      <c r="A1345" s="227">
        <v>45</v>
      </c>
      <c r="B1345" s="183" t="s">
        <v>3374</v>
      </c>
      <c r="C1345" s="59" t="s">
        <v>764</v>
      </c>
      <c r="D1345" s="232" t="s">
        <v>3791</v>
      </c>
    </row>
    <row r="1346" spans="1:4" ht="9">
      <c r="A1346" s="227">
        <v>46</v>
      </c>
      <c r="B1346" s="183" t="s">
        <v>3374</v>
      </c>
      <c r="C1346" s="59" t="s">
        <v>2592</v>
      </c>
      <c r="D1346" s="232" t="s">
        <v>3792</v>
      </c>
    </row>
    <row r="1347" spans="1:4" ht="9">
      <c r="A1347" s="227">
        <v>47</v>
      </c>
      <c r="B1347" s="183" t="s">
        <v>3375</v>
      </c>
      <c r="C1347" s="96" t="s">
        <v>4944</v>
      </c>
      <c r="D1347" s="232" t="s">
        <v>4945</v>
      </c>
    </row>
    <row r="1348" spans="1:4" ht="9">
      <c r="A1348" s="227">
        <v>48</v>
      </c>
      <c r="B1348" s="183" t="s">
        <v>3369</v>
      </c>
      <c r="C1348" s="96" t="s">
        <v>2552</v>
      </c>
      <c r="D1348" s="232" t="s">
        <v>4946</v>
      </c>
    </row>
    <row r="1349" spans="1:4" ht="9">
      <c r="A1349" s="227">
        <v>49</v>
      </c>
      <c r="B1349" s="183" t="s">
        <v>3369</v>
      </c>
      <c r="C1349" s="96" t="s">
        <v>2552</v>
      </c>
      <c r="D1349" s="232" t="s">
        <v>4947</v>
      </c>
    </row>
    <row r="1350" spans="1:4" ht="9">
      <c r="A1350" s="227">
        <v>50</v>
      </c>
      <c r="B1350" s="183" t="s">
        <v>3369</v>
      </c>
      <c r="C1350" s="59" t="s">
        <v>755</v>
      </c>
      <c r="D1350" s="233" t="s">
        <v>3793</v>
      </c>
    </row>
    <row r="1351" spans="1:4" ht="9">
      <c r="A1351" s="227">
        <v>51</v>
      </c>
      <c r="B1351" s="183" t="s">
        <v>3369</v>
      </c>
      <c r="C1351" s="59" t="s">
        <v>220</v>
      </c>
      <c r="D1351" s="233" t="s">
        <v>3794</v>
      </c>
    </row>
    <row r="1352" spans="1:4" ht="9">
      <c r="A1352" s="227">
        <v>52</v>
      </c>
      <c r="B1352" s="183" t="s">
        <v>3369</v>
      </c>
      <c r="C1352" s="96" t="s">
        <v>4949</v>
      </c>
      <c r="D1352" s="233" t="s">
        <v>4948</v>
      </c>
    </row>
    <row r="1353" spans="1:4" ht="9">
      <c r="A1353" s="227">
        <v>53</v>
      </c>
      <c r="B1353" s="183" t="s">
        <v>3376</v>
      </c>
      <c r="C1353" s="59" t="s">
        <v>903</v>
      </c>
      <c r="D1353" s="233" t="s">
        <v>3795</v>
      </c>
    </row>
    <row r="1354" spans="1:4" ht="9">
      <c r="A1354" s="227">
        <v>54</v>
      </c>
      <c r="B1354" s="183" t="s">
        <v>3376</v>
      </c>
      <c r="C1354" s="59" t="s">
        <v>903</v>
      </c>
      <c r="D1354" s="233" t="s">
        <v>3796</v>
      </c>
    </row>
    <row r="1355" spans="1:4" ht="9">
      <c r="A1355" s="227">
        <v>55</v>
      </c>
      <c r="B1355" s="183" t="s">
        <v>3376</v>
      </c>
      <c r="C1355" s="59" t="s">
        <v>903</v>
      </c>
      <c r="D1355" s="233" t="s">
        <v>3797</v>
      </c>
    </row>
    <row r="1356" spans="1:4" ht="9">
      <c r="A1356" s="227">
        <v>56</v>
      </c>
      <c r="B1356" s="183" t="s">
        <v>3377</v>
      </c>
      <c r="C1356" s="59" t="s">
        <v>903</v>
      </c>
      <c r="D1356" s="233" t="s">
        <v>3798</v>
      </c>
    </row>
    <row r="1357" spans="1:4" ht="9">
      <c r="A1357" s="227">
        <v>57</v>
      </c>
      <c r="B1357" s="183" t="s">
        <v>3360</v>
      </c>
      <c r="C1357" s="96" t="s">
        <v>4951</v>
      </c>
      <c r="D1357" s="233" t="s">
        <v>4957</v>
      </c>
    </row>
    <row r="1358" spans="1:4" ht="9">
      <c r="A1358" s="227">
        <v>58</v>
      </c>
      <c r="B1358" s="183" t="s">
        <v>3360</v>
      </c>
      <c r="C1358" s="96" t="s">
        <v>4950</v>
      </c>
      <c r="D1358" s="233" t="s">
        <v>4958</v>
      </c>
    </row>
    <row r="1359" spans="1:4" ht="9">
      <c r="A1359" s="227">
        <v>59</v>
      </c>
      <c r="B1359" s="183" t="s">
        <v>3360</v>
      </c>
      <c r="C1359" s="96" t="s">
        <v>4952</v>
      </c>
      <c r="D1359" s="233" t="s">
        <v>4953</v>
      </c>
    </row>
    <row r="1360" spans="1:4" ht="9">
      <c r="A1360" s="227">
        <v>60</v>
      </c>
      <c r="B1360" s="183" t="s">
        <v>3378</v>
      </c>
      <c r="C1360" s="96" t="s">
        <v>4954</v>
      </c>
      <c r="D1360" s="233" t="s">
        <v>4959</v>
      </c>
    </row>
    <row r="1361" spans="1:4" ht="9">
      <c r="A1361" s="227">
        <v>61</v>
      </c>
      <c r="B1361" s="183" t="s">
        <v>4956</v>
      </c>
      <c r="C1361" s="96" t="s">
        <v>4955</v>
      </c>
      <c r="D1361" s="233" t="s">
        <v>4960</v>
      </c>
    </row>
    <row r="1362" spans="1:4" ht="9">
      <c r="A1362" s="227">
        <v>62</v>
      </c>
      <c r="B1362" s="183" t="s">
        <v>3862</v>
      </c>
      <c r="C1362" s="59" t="s">
        <v>2608</v>
      </c>
      <c r="D1362" s="233" t="s">
        <v>3799</v>
      </c>
    </row>
    <row r="1363" spans="1:4" ht="9">
      <c r="A1363" s="227">
        <v>63</v>
      </c>
      <c r="B1363" s="183" t="s">
        <v>3862</v>
      </c>
      <c r="C1363" s="59" t="s">
        <v>916</v>
      </c>
      <c r="D1363" s="233" t="s">
        <v>3800</v>
      </c>
    </row>
    <row r="1364" spans="1:4" ht="9">
      <c r="A1364" s="227">
        <v>64</v>
      </c>
      <c r="B1364" s="183" t="s">
        <v>3863</v>
      </c>
      <c r="C1364" s="59" t="s">
        <v>916</v>
      </c>
      <c r="D1364" s="233" t="s">
        <v>3801</v>
      </c>
    </row>
    <row r="1365" spans="1:4" ht="9">
      <c r="A1365" s="227">
        <v>65</v>
      </c>
      <c r="B1365" s="183" t="s">
        <v>3864</v>
      </c>
      <c r="C1365" s="59" t="s">
        <v>1358</v>
      </c>
      <c r="D1365" s="233" t="s">
        <v>3802</v>
      </c>
    </row>
    <row r="1366" spans="1:4" ht="9">
      <c r="A1366" s="227">
        <v>66</v>
      </c>
      <c r="B1366" s="183" t="s">
        <v>3360</v>
      </c>
      <c r="C1366" s="96" t="s">
        <v>2552</v>
      </c>
      <c r="D1366" s="233" t="s">
        <v>4961</v>
      </c>
    </row>
    <row r="1367" spans="1:4" ht="9">
      <c r="A1367" s="227">
        <v>67</v>
      </c>
      <c r="B1367" s="183" t="s">
        <v>3862</v>
      </c>
      <c r="C1367" s="59" t="s">
        <v>699</v>
      </c>
      <c r="D1367" s="233" t="s">
        <v>3803</v>
      </c>
    </row>
    <row r="1368" spans="1:4" ht="9">
      <c r="A1368" s="227">
        <v>68</v>
      </c>
      <c r="B1368" s="183" t="s">
        <v>3862</v>
      </c>
      <c r="C1368" s="59" t="s">
        <v>2616</v>
      </c>
      <c r="D1368" s="233" t="s">
        <v>3804</v>
      </c>
    </row>
    <row r="1369" spans="1:4" ht="9">
      <c r="A1369" s="227">
        <v>69</v>
      </c>
      <c r="B1369" s="183" t="s">
        <v>3862</v>
      </c>
      <c r="C1369" s="59" t="s">
        <v>2030</v>
      </c>
      <c r="D1369" s="233" t="s">
        <v>3805</v>
      </c>
    </row>
    <row r="1370" spans="1:4" ht="9">
      <c r="A1370" s="227">
        <v>70</v>
      </c>
      <c r="B1370" s="183" t="s">
        <v>3356</v>
      </c>
      <c r="C1370" s="59" t="s">
        <v>1669</v>
      </c>
      <c r="D1370" s="233" t="s">
        <v>3806</v>
      </c>
    </row>
    <row r="1371" spans="1:4" ht="9">
      <c r="A1371" s="227">
        <v>71</v>
      </c>
      <c r="B1371" s="183" t="s">
        <v>3384</v>
      </c>
      <c r="C1371" s="59" t="s">
        <v>875</v>
      </c>
      <c r="D1371" s="233" t="s">
        <v>3078</v>
      </c>
    </row>
    <row r="1372" spans="1:4" ht="18">
      <c r="A1372" s="227">
        <v>72</v>
      </c>
      <c r="B1372" s="183" t="s">
        <v>3381</v>
      </c>
      <c r="C1372" s="59" t="s">
        <v>4962</v>
      </c>
      <c r="D1372" s="233" t="s">
        <v>3807</v>
      </c>
    </row>
    <row r="1373" spans="1:4" ht="9">
      <c r="A1373" s="227">
        <v>73</v>
      </c>
      <c r="B1373" s="183" t="s">
        <v>3384</v>
      </c>
      <c r="C1373" s="59" t="s">
        <v>2625</v>
      </c>
      <c r="D1373" s="233" t="s">
        <v>3808</v>
      </c>
    </row>
    <row r="1374" spans="1:4" ht="9">
      <c r="A1374" s="227">
        <v>74</v>
      </c>
      <c r="B1374" s="183" t="s">
        <v>3384</v>
      </c>
      <c r="C1374" s="59" t="s">
        <v>232</v>
      </c>
      <c r="D1374" s="233" t="s">
        <v>3809</v>
      </c>
    </row>
    <row r="1375" spans="1:4" ht="9">
      <c r="A1375" s="227">
        <v>75</v>
      </c>
      <c r="B1375" s="183" t="s">
        <v>3381</v>
      </c>
      <c r="C1375" s="59" t="s">
        <v>2629</v>
      </c>
      <c r="D1375" s="233" t="s">
        <v>3810</v>
      </c>
    </row>
    <row r="1376" spans="1:4" ht="9">
      <c r="A1376" s="227">
        <v>76</v>
      </c>
      <c r="B1376" s="183" t="s">
        <v>3381</v>
      </c>
      <c r="C1376" s="59" t="s">
        <v>969</v>
      </c>
      <c r="D1376" s="233" t="s">
        <v>3811</v>
      </c>
    </row>
    <row r="1377" spans="1:4" ht="9">
      <c r="A1377" s="227">
        <v>77</v>
      </c>
      <c r="B1377" s="183" t="s">
        <v>3381</v>
      </c>
      <c r="C1377" s="96" t="s">
        <v>1467</v>
      </c>
      <c r="D1377" s="233" t="s">
        <v>4963</v>
      </c>
    </row>
    <row r="1378" spans="1:4" ht="9">
      <c r="A1378" s="227">
        <v>78</v>
      </c>
      <c r="B1378" s="183" t="s">
        <v>3381</v>
      </c>
      <c r="C1378" s="59" t="s">
        <v>910</v>
      </c>
      <c r="D1378" s="233" t="s">
        <v>3812</v>
      </c>
    </row>
    <row r="1379" spans="1:4" ht="9">
      <c r="A1379" s="227">
        <v>79</v>
      </c>
      <c r="B1379" s="183" t="s">
        <v>3385</v>
      </c>
      <c r="C1379" s="59" t="s">
        <v>684</v>
      </c>
      <c r="D1379" s="233" t="s">
        <v>3813</v>
      </c>
    </row>
    <row r="1380" spans="1:4" ht="21" customHeight="1">
      <c r="A1380" s="330" t="s">
        <v>75</v>
      </c>
      <c r="B1380" s="331"/>
      <c r="C1380" s="331"/>
      <c r="D1380" s="332"/>
    </row>
    <row r="1381" spans="1:4" ht="9">
      <c r="A1381" s="227">
        <v>1</v>
      </c>
      <c r="B1381" s="187" t="s">
        <v>1898</v>
      </c>
      <c r="C1381" s="188" t="s">
        <v>195</v>
      </c>
      <c r="D1381" s="234" t="s">
        <v>1899</v>
      </c>
    </row>
    <row r="1382" spans="1:4" ht="9">
      <c r="A1382" s="227">
        <v>2</v>
      </c>
      <c r="B1382" s="187" t="s">
        <v>1900</v>
      </c>
      <c r="C1382" s="188" t="s">
        <v>196</v>
      </c>
      <c r="D1382" s="234" t="s">
        <v>1901</v>
      </c>
    </row>
    <row r="1383" spans="1:4" ht="9">
      <c r="A1383" s="227">
        <v>3</v>
      </c>
      <c r="B1383" s="187" t="s">
        <v>1910</v>
      </c>
      <c r="C1383" s="188" t="s">
        <v>196</v>
      </c>
      <c r="D1383" s="234" t="s">
        <v>1902</v>
      </c>
    </row>
    <row r="1384" spans="1:4" ht="9">
      <c r="A1384" s="227">
        <v>4</v>
      </c>
      <c r="B1384" s="187" t="s">
        <v>1903</v>
      </c>
      <c r="C1384" s="187" t="s">
        <v>195</v>
      </c>
      <c r="D1384" s="234" t="s">
        <v>1904</v>
      </c>
    </row>
    <row r="1385" spans="1:4" ht="9">
      <c r="A1385" s="227">
        <v>5</v>
      </c>
      <c r="B1385" s="187" t="s">
        <v>1909</v>
      </c>
      <c r="C1385" s="188" t="s">
        <v>196</v>
      </c>
      <c r="D1385" s="226" t="s">
        <v>1905</v>
      </c>
    </row>
    <row r="1386" spans="1:4" ht="9">
      <c r="A1386" s="227">
        <v>6</v>
      </c>
      <c r="B1386" s="187" t="s">
        <v>1903</v>
      </c>
      <c r="C1386" s="188" t="s">
        <v>196</v>
      </c>
      <c r="D1386" s="234" t="s">
        <v>1906</v>
      </c>
    </row>
    <row r="1387" spans="1:4" ht="9">
      <c r="A1387" s="227">
        <v>7</v>
      </c>
      <c r="B1387" s="187" t="s">
        <v>1909</v>
      </c>
      <c r="C1387" s="188" t="s">
        <v>196</v>
      </c>
      <c r="D1387" s="234" t="s">
        <v>1907</v>
      </c>
    </row>
    <row r="1388" spans="1:4" ht="9">
      <c r="A1388" s="227">
        <v>8</v>
      </c>
      <c r="B1388" s="187" t="s">
        <v>1909</v>
      </c>
      <c r="C1388" s="188" t="s">
        <v>196</v>
      </c>
      <c r="D1388" s="234" t="s">
        <v>1908</v>
      </c>
    </row>
    <row r="1389" spans="1:4" ht="9">
      <c r="A1389" s="227">
        <v>9</v>
      </c>
      <c r="B1389" s="187" t="s">
        <v>4965</v>
      </c>
      <c r="C1389" s="188" t="s">
        <v>195</v>
      </c>
      <c r="D1389" s="226" t="s">
        <v>1911</v>
      </c>
    </row>
    <row r="1390" spans="1:4" ht="9">
      <c r="A1390" s="227">
        <v>10</v>
      </c>
      <c r="B1390" s="178" t="s">
        <v>1912</v>
      </c>
      <c r="C1390" s="188" t="s">
        <v>1914</v>
      </c>
      <c r="D1390" s="226" t="s">
        <v>1913</v>
      </c>
    </row>
    <row r="1391" spans="1:4" ht="9">
      <c r="A1391" s="227">
        <v>11</v>
      </c>
      <c r="B1391" s="178" t="s">
        <v>1912</v>
      </c>
      <c r="C1391" s="188" t="s">
        <v>1914</v>
      </c>
      <c r="D1391" s="226" t="s">
        <v>1913</v>
      </c>
    </row>
    <row r="1392" spans="1:4" ht="9">
      <c r="A1392" s="227">
        <v>12</v>
      </c>
      <c r="B1392" s="186" t="s">
        <v>1909</v>
      </c>
      <c r="C1392" s="183" t="s">
        <v>1915</v>
      </c>
      <c r="D1392" s="244" t="s">
        <v>1916</v>
      </c>
    </row>
    <row r="1393" spans="1:4" ht="18">
      <c r="A1393" s="227">
        <v>13</v>
      </c>
      <c r="B1393" s="183" t="s">
        <v>1917</v>
      </c>
      <c r="C1393" s="183" t="s">
        <v>1918</v>
      </c>
      <c r="D1393" s="244" t="s">
        <v>5023</v>
      </c>
    </row>
    <row r="1394" spans="1:4" ht="18">
      <c r="A1394" s="227">
        <v>14</v>
      </c>
      <c r="B1394" s="183" t="s">
        <v>1917</v>
      </c>
      <c r="C1394" s="183" t="s">
        <v>1918</v>
      </c>
      <c r="D1394" s="244" t="s">
        <v>5023</v>
      </c>
    </row>
    <row r="1395" spans="1:4" ht="18">
      <c r="A1395" s="227">
        <v>15</v>
      </c>
      <c r="B1395" s="183" t="s">
        <v>1920</v>
      </c>
      <c r="C1395" s="183" t="s">
        <v>1921</v>
      </c>
      <c r="D1395" s="244" t="s">
        <v>1922</v>
      </c>
    </row>
    <row r="1396" spans="1:4" ht="18">
      <c r="A1396" s="227">
        <v>16</v>
      </c>
      <c r="B1396" s="183" t="s">
        <v>1920</v>
      </c>
      <c r="C1396" s="183" t="s">
        <v>1923</v>
      </c>
      <c r="D1396" s="244" t="s">
        <v>1924</v>
      </c>
    </row>
    <row r="1397" spans="1:4" ht="18">
      <c r="A1397" s="227">
        <v>17</v>
      </c>
      <c r="B1397" s="183" t="s">
        <v>1925</v>
      </c>
      <c r="C1397" s="183" t="s">
        <v>1926</v>
      </c>
      <c r="D1397" s="244" t="s">
        <v>1927</v>
      </c>
    </row>
    <row r="1398" spans="1:4" ht="18">
      <c r="A1398" s="227">
        <v>18</v>
      </c>
      <c r="B1398" s="183" t="s">
        <v>1925</v>
      </c>
      <c r="C1398" s="183" t="s">
        <v>1928</v>
      </c>
      <c r="D1398" s="244" t="s">
        <v>1929</v>
      </c>
    </row>
    <row r="1399" spans="1:4" ht="9">
      <c r="A1399" s="227">
        <v>19</v>
      </c>
      <c r="B1399" s="183" t="s">
        <v>1930</v>
      </c>
      <c r="C1399" s="183" t="s">
        <v>1931</v>
      </c>
      <c r="D1399" s="244" t="s">
        <v>1932</v>
      </c>
    </row>
    <row r="1400" spans="1:4" ht="9">
      <c r="A1400" s="227">
        <v>20</v>
      </c>
      <c r="B1400" s="183" t="s">
        <v>1930</v>
      </c>
      <c r="C1400" s="183" t="s">
        <v>214</v>
      </c>
      <c r="D1400" s="244" t="s">
        <v>1933</v>
      </c>
    </row>
    <row r="1401" spans="1:4" ht="9">
      <c r="A1401" s="227">
        <v>21</v>
      </c>
      <c r="B1401" s="183" t="s">
        <v>1930</v>
      </c>
      <c r="C1401" s="183" t="s">
        <v>214</v>
      </c>
      <c r="D1401" s="244" t="s">
        <v>1934</v>
      </c>
    </row>
    <row r="1402" spans="1:4" ht="9">
      <c r="A1402" s="227">
        <v>22</v>
      </c>
      <c r="B1402" s="183" t="s">
        <v>1935</v>
      </c>
      <c r="C1402" s="183" t="s">
        <v>214</v>
      </c>
      <c r="D1402" s="244" t="s">
        <v>4966</v>
      </c>
    </row>
    <row r="1403" spans="1:4" ht="9">
      <c r="A1403" s="227">
        <v>23</v>
      </c>
      <c r="B1403" s="183" t="s">
        <v>1937</v>
      </c>
      <c r="C1403" s="183" t="s">
        <v>214</v>
      </c>
      <c r="D1403" s="244" t="s">
        <v>4967</v>
      </c>
    </row>
    <row r="1404" spans="1:4" ht="9">
      <c r="A1404" s="227">
        <v>24</v>
      </c>
      <c r="B1404" s="183" t="s">
        <v>1937</v>
      </c>
      <c r="C1404" s="183" t="s">
        <v>214</v>
      </c>
      <c r="D1404" s="244" t="s">
        <v>1939</v>
      </c>
    </row>
    <row r="1405" spans="1:4" ht="9">
      <c r="A1405" s="227">
        <v>25</v>
      </c>
      <c r="B1405" s="183" t="s">
        <v>1937</v>
      </c>
      <c r="C1405" s="183" t="s">
        <v>214</v>
      </c>
      <c r="D1405" s="244" t="s">
        <v>1940</v>
      </c>
    </row>
    <row r="1406" spans="1:4" ht="9">
      <c r="A1406" s="227">
        <v>26</v>
      </c>
      <c r="B1406" s="183" t="s">
        <v>1942</v>
      </c>
      <c r="C1406" s="183" t="s">
        <v>214</v>
      </c>
      <c r="D1406" s="244" t="s">
        <v>1941</v>
      </c>
    </row>
    <row r="1407" spans="1:4" ht="9">
      <c r="A1407" s="227">
        <v>27</v>
      </c>
      <c r="B1407" s="183" t="s">
        <v>1942</v>
      </c>
      <c r="C1407" s="183" t="s">
        <v>1943</v>
      </c>
      <c r="D1407" s="244" t="s">
        <v>1944</v>
      </c>
    </row>
    <row r="1408" spans="1:4" ht="9">
      <c r="A1408" s="227">
        <v>28</v>
      </c>
      <c r="B1408" s="183" t="s">
        <v>1945</v>
      </c>
      <c r="C1408" s="183" t="s">
        <v>1946</v>
      </c>
      <c r="D1408" s="244" t="s">
        <v>1947</v>
      </c>
    </row>
    <row r="1409" spans="1:4" ht="9">
      <c r="A1409" s="227">
        <v>29</v>
      </c>
      <c r="B1409" s="183" t="s">
        <v>1948</v>
      </c>
      <c r="C1409" s="183" t="s">
        <v>214</v>
      </c>
      <c r="D1409" s="244" t="s">
        <v>3386</v>
      </c>
    </row>
    <row r="1410" spans="1:4" ht="9">
      <c r="A1410" s="227">
        <v>30</v>
      </c>
      <c r="B1410" s="183" t="s">
        <v>1948</v>
      </c>
      <c r="C1410" s="183" t="s">
        <v>214</v>
      </c>
      <c r="D1410" s="244" t="s">
        <v>1949</v>
      </c>
    </row>
    <row r="1411" spans="1:4" ht="9">
      <c r="A1411" s="227">
        <v>31</v>
      </c>
      <c r="B1411" s="183" t="s">
        <v>1948</v>
      </c>
      <c r="C1411" s="183" t="s">
        <v>214</v>
      </c>
      <c r="D1411" s="244" t="s">
        <v>4968</v>
      </c>
    </row>
    <row r="1412" spans="1:4" ht="9">
      <c r="A1412" s="227">
        <v>32</v>
      </c>
      <c r="B1412" s="183" t="s">
        <v>1951</v>
      </c>
      <c r="C1412" s="183" t="s">
        <v>214</v>
      </c>
      <c r="D1412" s="244" t="s">
        <v>1952</v>
      </c>
    </row>
    <row r="1413" spans="1:4" ht="9">
      <c r="A1413" s="227">
        <v>33</v>
      </c>
      <c r="B1413" s="183" t="s">
        <v>1953</v>
      </c>
      <c r="C1413" s="183" t="s">
        <v>214</v>
      </c>
      <c r="D1413" s="244" t="s">
        <v>1954</v>
      </c>
    </row>
    <row r="1414" spans="1:4" ht="9">
      <c r="A1414" s="227">
        <v>34</v>
      </c>
      <c r="B1414" s="183" t="s">
        <v>1955</v>
      </c>
      <c r="C1414" s="183" t="s">
        <v>214</v>
      </c>
      <c r="D1414" s="244" t="s">
        <v>1956</v>
      </c>
    </row>
    <row r="1415" spans="1:4" ht="9">
      <c r="A1415" s="227">
        <v>35</v>
      </c>
      <c r="B1415" s="183" t="s">
        <v>1955</v>
      </c>
      <c r="C1415" s="183" t="s">
        <v>214</v>
      </c>
      <c r="D1415" s="244" t="s">
        <v>1957</v>
      </c>
    </row>
    <row r="1416" spans="1:4" ht="18">
      <c r="A1416" s="227">
        <v>36</v>
      </c>
      <c r="B1416" s="183" t="s">
        <v>1958</v>
      </c>
      <c r="C1416" s="183" t="s">
        <v>1799</v>
      </c>
      <c r="D1416" s="244" t="s">
        <v>1959</v>
      </c>
    </row>
    <row r="1417" spans="1:4" ht="9">
      <c r="A1417" s="227">
        <v>37</v>
      </c>
      <c r="B1417" s="183" t="s">
        <v>1960</v>
      </c>
      <c r="C1417" s="183" t="s">
        <v>1961</v>
      </c>
      <c r="D1417" s="244" t="s">
        <v>1962</v>
      </c>
    </row>
    <row r="1418" spans="1:4" ht="9">
      <c r="A1418" s="227">
        <v>38</v>
      </c>
      <c r="B1418" s="183" t="s">
        <v>1963</v>
      </c>
      <c r="C1418" s="183" t="s">
        <v>1961</v>
      </c>
      <c r="D1418" s="244" t="s">
        <v>1962</v>
      </c>
    </row>
    <row r="1419" spans="1:4" ht="9">
      <c r="A1419" s="227">
        <v>39</v>
      </c>
      <c r="B1419" s="183" t="s">
        <v>1963</v>
      </c>
      <c r="C1419" s="183" t="s">
        <v>4969</v>
      </c>
      <c r="D1419" s="244" t="s">
        <v>1965</v>
      </c>
    </row>
    <row r="1420" spans="1:4" ht="9">
      <c r="A1420" s="227">
        <v>40</v>
      </c>
      <c r="B1420" s="183" t="s">
        <v>1963</v>
      </c>
      <c r="C1420" s="183" t="s">
        <v>4969</v>
      </c>
      <c r="D1420" s="244" t="s">
        <v>1966</v>
      </c>
    </row>
    <row r="1421" spans="1:4" ht="9">
      <c r="A1421" s="227">
        <v>41</v>
      </c>
      <c r="B1421" s="183" t="s">
        <v>1967</v>
      </c>
      <c r="C1421" s="183" t="s">
        <v>2552</v>
      </c>
      <c r="D1421" s="244" t="s">
        <v>2552</v>
      </c>
    </row>
    <row r="1422" spans="1:4" ht="9">
      <c r="A1422" s="227">
        <v>42</v>
      </c>
      <c r="B1422" s="183" t="s">
        <v>1967</v>
      </c>
      <c r="C1422" s="183" t="s">
        <v>3387</v>
      </c>
      <c r="D1422" s="244" t="s">
        <v>318</v>
      </c>
    </row>
    <row r="1423" spans="1:4" ht="9">
      <c r="A1423" s="227">
        <v>43</v>
      </c>
      <c r="B1423" s="183" t="s">
        <v>1967</v>
      </c>
      <c r="C1423" s="183" t="s">
        <v>214</v>
      </c>
      <c r="D1423" s="244" t="s">
        <v>1968</v>
      </c>
    </row>
    <row r="1424" spans="1:4" ht="9">
      <c r="A1424" s="227">
        <v>44</v>
      </c>
      <c r="B1424" s="183" t="s">
        <v>1969</v>
      </c>
      <c r="C1424" s="183" t="s">
        <v>214</v>
      </c>
      <c r="D1424" s="244" t="s">
        <v>3388</v>
      </c>
    </row>
    <row r="1425" spans="1:4" ht="9">
      <c r="A1425" s="227">
        <v>45</v>
      </c>
      <c r="B1425" s="183" t="s">
        <v>1970</v>
      </c>
      <c r="C1425" s="183" t="s">
        <v>1972</v>
      </c>
      <c r="D1425" s="244" t="s">
        <v>1973</v>
      </c>
    </row>
    <row r="1426" spans="1:4" ht="9">
      <c r="A1426" s="227">
        <v>46</v>
      </c>
      <c r="B1426" s="183" t="s">
        <v>1977</v>
      </c>
      <c r="C1426" s="183" t="s">
        <v>194</v>
      </c>
      <c r="D1426" s="244" t="s">
        <v>1971</v>
      </c>
    </row>
    <row r="1427" spans="1:4" ht="9">
      <c r="A1427" s="227">
        <v>47</v>
      </c>
      <c r="B1427" s="183" t="s">
        <v>1978</v>
      </c>
      <c r="C1427" s="183" t="s">
        <v>1784</v>
      </c>
      <c r="D1427" s="244" t="s">
        <v>4970</v>
      </c>
    </row>
    <row r="1428" spans="1:4" ht="9">
      <c r="A1428" s="227">
        <v>48</v>
      </c>
      <c r="B1428" s="183" t="s">
        <v>1978</v>
      </c>
      <c r="C1428" s="183" t="s">
        <v>1975</v>
      </c>
      <c r="D1428" s="244" t="s">
        <v>1976</v>
      </c>
    </row>
    <row r="1429" spans="1:4" ht="9">
      <c r="A1429" s="227">
        <v>49</v>
      </c>
      <c r="B1429" s="183" t="s">
        <v>1978</v>
      </c>
      <c r="C1429" s="183" t="s">
        <v>1979</v>
      </c>
      <c r="D1429" s="244" t="s">
        <v>1980</v>
      </c>
    </row>
    <row r="1430" spans="1:4" ht="9">
      <c r="A1430" s="227">
        <v>50</v>
      </c>
      <c r="B1430" s="183" t="s">
        <v>1978</v>
      </c>
      <c r="C1430" s="183" t="s">
        <v>1979</v>
      </c>
      <c r="D1430" s="244" t="s">
        <v>1980</v>
      </c>
    </row>
    <row r="1431" spans="1:4" ht="9">
      <c r="A1431" s="227">
        <v>51</v>
      </c>
      <c r="B1431" s="183" t="s">
        <v>1981</v>
      </c>
      <c r="C1431" s="183" t="s">
        <v>950</v>
      </c>
      <c r="D1431" s="244" t="s">
        <v>1983</v>
      </c>
    </row>
    <row r="1432" spans="1:4" ht="9">
      <c r="A1432" s="227">
        <v>52</v>
      </c>
      <c r="B1432" s="183" t="s">
        <v>1981</v>
      </c>
      <c r="C1432" s="183" t="s">
        <v>1982</v>
      </c>
      <c r="D1432" s="244" t="s">
        <v>1984</v>
      </c>
    </row>
    <row r="1433" spans="1:4" ht="9">
      <c r="A1433" s="227">
        <v>53</v>
      </c>
      <c r="B1433" s="183" t="s">
        <v>1981</v>
      </c>
      <c r="C1433" s="183" t="s">
        <v>1985</v>
      </c>
      <c r="D1433" s="244" t="s">
        <v>1986</v>
      </c>
    </row>
    <row r="1434" spans="1:4" ht="9">
      <c r="A1434" s="227">
        <v>54</v>
      </c>
      <c r="B1434" s="183" t="s">
        <v>1981</v>
      </c>
      <c r="C1434" s="183" t="s">
        <v>4971</v>
      </c>
      <c r="D1434" s="244" t="s">
        <v>1988</v>
      </c>
    </row>
    <row r="1435" spans="1:4" ht="9">
      <c r="A1435" s="227">
        <v>55</v>
      </c>
      <c r="B1435" s="183" t="s">
        <v>1981</v>
      </c>
      <c r="C1435" s="183" t="s">
        <v>366</v>
      </c>
      <c r="D1435" s="244" t="s">
        <v>1989</v>
      </c>
    </row>
    <row r="1436" spans="1:4" ht="9">
      <c r="A1436" s="227">
        <v>56</v>
      </c>
      <c r="B1436" s="183" t="s">
        <v>1981</v>
      </c>
      <c r="C1436" s="183" t="s">
        <v>4973</v>
      </c>
      <c r="D1436" s="244" t="s">
        <v>4972</v>
      </c>
    </row>
    <row r="1437" spans="1:4" ht="9">
      <c r="A1437" s="227">
        <v>57</v>
      </c>
      <c r="B1437" s="183" t="s">
        <v>1992</v>
      </c>
      <c r="C1437" s="183" t="s">
        <v>202</v>
      </c>
      <c r="D1437" s="244" t="s">
        <v>1993</v>
      </c>
    </row>
    <row r="1438" spans="1:4" ht="9">
      <c r="A1438" s="227">
        <v>58</v>
      </c>
      <c r="B1438" s="183" t="s">
        <v>1994</v>
      </c>
      <c r="C1438" s="183" t="s">
        <v>1995</v>
      </c>
      <c r="D1438" s="244" t="s">
        <v>1996</v>
      </c>
    </row>
    <row r="1439" spans="1:4" ht="18">
      <c r="A1439" s="227">
        <v>59</v>
      </c>
      <c r="B1439" s="183" t="s">
        <v>1997</v>
      </c>
      <c r="C1439" s="183" t="s">
        <v>4974</v>
      </c>
      <c r="D1439" s="244" t="s">
        <v>1999</v>
      </c>
    </row>
    <row r="1440" spans="1:4" ht="10.5" customHeight="1">
      <c r="A1440" s="227">
        <v>60</v>
      </c>
      <c r="B1440" s="183" t="s">
        <v>2000</v>
      </c>
      <c r="C1440" s="183" t="s">
        <v>2001</v>
      </c>
      <c r="D1440" s="244" t="s">
        <v>3389</v>
      </c>
    </row>
    <row r="1441" spans="1:4" ht="9">
      <c r="A1441" s="227">
        <v>61</v>
      </c>
      <c r="B1441" s="183" t="s">
        <v>2002</v>
      </c>
      <c r="C1441" s="183" t="s">
        <v>2003</v>
      </c>
      <c r="D1441" s="244" t="s">
        <v>2004</v>
      </c>
    </row>
    <row r="1442" spans="1:4" ht="9">
      <c r="A1442" s="227">
        <v>62</v>
      </c>
      <c r="B1442" s="183" t="s">
        <v>2005</v>
      </c>
      <c r="C1442" s="183" t="s">
        <v>4975</v>
      </c>
      <c r="D1442" s="244" t="s">
        <v>4976</v>
      </c>
    </row>
    <row r="1443" spans="1:4" ht="9">
      <c r="A1443" s="227">
        <v>63</v>
      </c>
      <c r="B1443" s="183" t="s">
        <v>2008</v>
      </c>
      <c r="C1443" s="183" t="s">
        <v>2009</v>
      </c>
      <c r="D1443" s="244" t="s">
        <v>2010</v>
      </c>
    </row>
    <row r="1444" spans="1:4" ht="18">
      <c r="A1444" s="227">
        <v>64</v>
      </c>
      <c r="B1444" s="183" t="s">
        <v>2011</v>
      </c>
      <c r="C1444" s="183" t="s">
        <v>4977</v>
      </c>
      <c r="D1444" s="244" t="s">
        <v>2013</v>
      </c>
    </row>
    <row r="1445" spans="1:4" ht="18">
      <c r="A1445" s="227">
        <v>65</v>
      </c>
      <c r="B1445" s="183" t="s">
        <v>2011</v>
      </c>
      <c r="C1445" s="183" t="s">
        <v>4977</v>
      </c>
      <c r="D1445" s="244" t="s">
        <v>4978</v>
      </c>
    </row>
    <row r="1446" spans="1:4" ht="18">
      <c r="A1446" s="227">
        <v>66</v>
      </c>
      <c r="B1446" s="183" t="s">
        <v>2011</v>
      </c>
      <c r="C1446" s="183" t="s">
        <v>866</v>
      </c>
      <c r="D1446" s="244" t="s">
        <v>2016</v>
      </c>
    </row>
    <row r="1447" spans="1:4" ht="18">
      <c r="A1447" s="227">
        <v>67</v>
      </c>
      <c r="B1447" s="183" t="s">
        <v>2011</v>
      </c>
      <c r="C1447" s="183" t="s">
        <v>2017</v>
      </c>
      <c r="D1447" s="244" t="s">
        <v>2018</v>
      </c>
    </row>
    <row r="1448" spans="1:4" ht="18">
      <c r="A1448" s="227">
        <v>68</v>
      </c>
      <c r="B1448" s="183" t="s">
        <v>2011</v>
      </c>
      <c r="C1448" s="183" t="s">
        <v>4979</v>
      </c>
      <c r="D1448" s="239" t="s">
        <v>2020</v>
      </c>
    </row>
    <row r="1449" spans="1:4" ht="18">
      <c r="A1449" s="227">
        <v>69</v>
      </c>
      <c r="B1449" s="183" t="s">
        <v>2011</v>
      </c>
      <c r="C1449" s="183" t="s">
        <v>2017</v>
      </c>
      <c r="D1449" s="239" t="s">
        <v>4980</v>
      </c>
    </row>
    <row r="1450" spans="1:4" ht="18">
      <c r="A1450" s="227">
        <v>70</v>
      </c>
      <c r="B1450" s="183" t="s">
        <v>2023</v>
      </c>
      <c r="C1450" s="183" t="s">
        <v>2024</v>
      </c>
      <c r="D1450" s="239" t="s">
        <v>3390</v>
      </c>
    </row>
    <row r="1451" spans="1:4" ht="18">
      <c r="A1451" s="227">
        <v>71</v>
      </c>
      <c r="B1451" s="183" t="s">
        <v>2025</v>
      </c>
      <c r="C1451" s="183" t="s">
        <v>3530</v>
      </c>
      <c r="D1451" s="239" t="s">
        <v>2026</v>
      </c>
    </row>
    <row r="1452" spans="1:4" ht="18">
      <c r="A1452" s="227">
        <v>72</v>
      </c>
      <c r="B1452" s="183" t="s">
        <v>4992</v>
      </c>
      <c r="C1452" s="183" t="s">
        <v>4993</v>
      </c>
      <c r="D1452" s="239" t="s">
        <v>2028</v>
      </c>
    </row>
    <row r="1453" spans="1:4" ht="18">
      <c r="A1453" s="227">
        <v>73</v>
      </c>
      <c r="B1453" s="183" t="s">
        <v>2025</v>
      </c>
      <c r="C1453" s="183" t="s">
        <v>946</v>
      </c>
      <c r="D1453" s="239" t="s">
        <v>3515</v>
      </c>
    </row>
    <row r="1454" spans="1:4" ht="18">
      <c r="A1454" s="227">
        <v>74</v>
      </c>
      <c r="B1454" s="183" t="s">
        <v>2025</v>
      </c>
      <c r="C1454" s="183" t="s">
        <v>946</v>
      </c>
      <c r="D1454" s="239" t="s">
        <v>3514</v>
      </c>
    </row>
    <row r="1455" spans="1:4" ht="9">
      <c r="A1455" s="227">
        <v>75</v>
      </c>
      <c r="B1455" s="183" t="s">
        <v>4981</v>
      </c>
      <c r="C1455" s="183" t="s">
        <v>2030</v>
      </c>
      <c r="D1455" s="239" t="s">
        <v>2031</v>
      </c>
    </row>
    <row r="1456" spans="1:4" ht="18">
      <c r="A1456" s="227">
        <v>76</v>
      </c>
      <c r="B1456" s="183" t="s">
        <v>2032</v>
      </c>
      <c r="C1456" s="183" t="s">
        <v>2033</v>
      </c>
      <c r="D1456" s="239" t="s">
        <v>2034</v>
      </c>
    </row>
    <row r="1457" spans="1:4" ht="18">
      <c r="A1457" s="227">
        <v>77</v>
      </c>
      <c r="B1457" s="183" t="s">
        <v>2032</v>
      </c>
      <c r="C1457" s="183" t="s">
        <v>2033</v>
      </c>
      <c r="D1457" s="239" t="s">
        <v>2034</v>
      </c>
    </row>
    <row r="1458" spans="1:4" ht="18">
      <c r="A1458" s="227">
        <v>78</v>
      </c>
      <c r="B1458" s="183" t="s">
        <v>2025</v>
      </c>
      <c r="C1458" s="183" t="s">
        <v>3908</v>
      </c>
      <c r="D1458" s="239" t="s">
        <v>2035</v>
      </c>
    </row>
    <row r="1459" spans="1:4" ht="18">
      <c r="A1459" s="227">
        <v>79</v>
      </c>
      <c r="B1459" s="183" t="s">
        <v>2025</v>
      </c>
      <c r="C1459" s="183" t="s">
        <v>5013</v>
      </c>
      <c r="D1459" s="239" t="s">
        <v>4982</v>
      </c>
    </row>
    <row r="1460" spans="1:4" ht="18">
      <c r="A1460" s="227">
        <v>80</v>
      </c>
      <c r="B1460" s="183" t="s">
        <v>2038</v>
      </c>
      <c r="C1460" s="183" t="s">
        <v>727</v>
      </c>
      <c r="D1460" s="239" t="s">
        <v>2039</v>
      </c>
    </row>
    <row r="1461" spans="1:4" ht="18">
      <c r="A1461" s="227">
        <v>81</v>
      </c>
      <c r="B1461" s="183" t="s">
        <v>2040</v>
      </c>
      <c r="C1461" s="183" t="s">
        <v>207</v>
      </c>
      <c r="D1461" s="239" t="s">
        <v>2041</v>
      </c>
    </row>
    <row r="1462" spans="1:4" ht="18">
      <c r="A1462" s="227">
        <v>82</v>
      </c>
      <c r="B1462" s="183" t="s">
        <v>2040</v>
      </c>
      <c r="C1462" s="183" t="s">
        <v>202</v>
      </c>
      <c r="D1462" s="239" t="s">
        <v>2042</v>
      </c>
    </row>
    <row r="1463" spans="1:4" ht="18">
      <c r="A1463" s="227">
        <v>83</v>
      </c>
      <c r="B1463" s="183" t="s">
        <v>2040</v>
      </c>
      <c r="C1463" s="183" t="s">
        <v>2043</v>
      </c>
      <c r="D1463" s="239" t="s">
        <v>4983</v>
      </c>
    </row>
    <row r="1464" spans="1:4" ht="18">
      <c r="A1464" s="227">
        <v>84</v>
      </c>
      <c r="B1464" s="183" t="s">
        <v>2040</v>
      </c>
      <c r="C1464" s="183" t="s">
        <v>916</v>
      </c>
      <c r="D1464" s="239" t="s">
        <v>4984</v>
      </c>
    </row>
    <row r="1465" spans="1:4" ht="18">
      <c r="A1465" s="227">
        <v>85</v>
      </c>
      <c r="B1465" s="183" t="s">
        <v>2040</v>
      </c>
      <c r="C1465" s="183" t="s">
        <v>699</v>
      </c>
      <c r="D1465" s="239" t="s">
        <v>3513</v>
      </c>
    </row>
    <row r="1466" spans="1:4" ht="18">
      <c r="A1466" s="227">
        <v>86</v>
      </c>
      <c r="B1466" s="183" t="s">
        <v>2040</v>
      </c>
      <c r="C1466" s="183" t="s">
        <v>1201</v>
      </c>
      <c r="D1466" s="239" t="s">
        <v>4985</v>
      </c>
    </row>
    <row r="1467" spans="1:4" ht="18">
      <c r="A1467" s="227">
        <v>87</v>
      </c>
      <c r="B1467" s="183" t="s">
        <v>2040</v>
      </c>
      <c r="C1467" s="183" t="s">
        <v>1201</v>
      </c>
      <c r="D1467" s="239" t="s">
        <v>4985</v>
      </c>
    </row>
    <row r="1468" spans="1:4" ht="18">
      <c r="A1468" s="227">
        <v>88</v>
      </c>
      <c r="B1468" s="183" t="s">
        <v>2040</v>
      </c>
      <c r="C1468" s="183" t="s">
        <v>699</v>
      </c>
      <c r="D1468" s="239" t="s">
        <v>2048</v>
      </c>
    </row>
    <row r="1469" spans="1:4" ht="18">
      <c r="A1469" s="227">
        <v>89</v>
      </c>
      <c r="B1469" s="183" t="s">
        <v>2040</v>
      </c>
      <c r="C1469" s="183" t="s">
        <v>202</v>
      </c>
      <c r="D1469" s="239" t="s">
        <v>2042</v>
      </c>
    </row>
    <row r="1470" spans="1:4" ht="18">
      <c r="A1470" s="227">
        <v>90</v>
      </c>
      <c r="B1470" s="183" t="s">
        <v>2040</v>
      </c>
      <c r="C1470" s="183" t="s">
        <v>202</v>
      </c>
      <c r="D1470" s="239" t="s">
        <v>2042</v>
      </c>
    </row>
    <row r="1471" spans="1:4" ht="9">
      <c r="A1471" s="227">
        <v>91</v>
      </c>
      <c r="B1471" s="183" t="s">
        <v>2051</v>
      </c>
      <c r="C1471" s="183" t="s">
        <v>4986</v>
      </c>
      <c r="D1471" s="239" t="s">
        <v>2050</v>
      </c>
    </row>
    <row r="1472" spans="1:4" ht="9">
      <c r="A1472" s="227">
        <v>92</v>
      </c>
      <c r="B1472" s="183" t="s">
        <v>2051</v>
      </c>
      <c r="C1472" s="183" t="s">
        <v>220</v>
      </c>
      <c r="D1472" s="239" t="s">
        <v>4987</v>
      </c>
    </row>
    <row r="1473" spans="1:4" ht="9">
      <c r="A1473" s="227">
        <v>93</v>
      </c>
      <c r="B1473" s="183" t="s">
        <v>2051</v>
      </c>
      <c r="C1473" s="183" t="s">
        <v>220</v>
      </c>
      <c r="D1473" s="239" t="s">
        <v>4987</v>
      </c>
    </row>
    <row r="1474" spans="1:4" ht="10.5" customHeight="1">
      <c r="A1474" s="227">
        <v>94</v>
      </c>
      <c r="B1474" s="183" t="s">
        <v>4988</v>
      </c>
      <c r="C1474" s="183" t="s">
        <v>220</v>
      </c>
      <c r="D1474" s="239" t="s">
        <v>2053</v>
      </c>
    </row>
    <row r="1475" spans="1:4" ht="18">
      <c r="A1475" s="227">
        <v>95</v>
      </c>
      <c r="B1475" s="183" t="s">
        <v>2054</v>
      </c>
      <c r="C1475" s="183" t="s">
        <v>220</v>
      </c>
      <c r="D1475" s="239" t="s">
        <v>2055</v>
      </c>
    </row>
    <row r="1476" spans="1:4" ht="18">
      <c r="A1476" s="227">
        <v>96</v>
      </c>
      <c r="B1476" s="183" t="s">
        <v>2054</v>
      </c>
      <c r="C1476" s="183" t="s">
        <v>220</v>
      </c>
      <c r="D1476" s="239" t="s">
        <v>2056</v>
      </c>
    </row>
    <row r="1477" spans="1:4" ht="9">
      <c r="A1477" s="227">
        <v>97</v>
      </c>
      <c r="B1477" s="183" t="s">
        <v>2057</v>
      </c>
      <c r="C1477" s="183" t="s">
        <v>755</v>
      </c>
      <c r="D1477" s="239" t="s">
        <v>2058</v>
      </c>
    </row>
    <row r="1478" spans="1:4" ht="9">
      <c r="A1478" s="227">
        <v>98</v>
      </c>
      <c r="B1478" s="183" t="s">
        <v>2057</v>
      </c>
      <c r="C1478" s="183" t="s">
        <v>4991</v>
      </c>
      <c r="D1478" s="239" t="s">
        <v>2059</v>
      </c>
    </row>
    <row r="1479" spans="1:4" ht="9">
      <c r="A1479" s="227">
        <v>99</v>
      </c>
      <c r="B1479" s="183" t="s">
        <v>4990</v>
      </c>
      <c r="C1479" s="183" t="s">
        <v>2060</v>
      </c>
      <c r="D1479" s="239" t="s">
        <v>4989</v>
      </c>
    </row>
    <row r="1480" spans="1:4" ht="18">
      <c r="A1480" s="227">
        <v>100</v>
      </c>
      <c r="B1480" s="183" t="s">
        <v>2062</v>
      </c>
      <c r="C1480" s="183" t="s">
        <v>1915</v>
      </c>
      <c r="D1480" s="239" t="s">
        <v>2063</v>
      </c>
    </row>
    <row r="1481" spans="1:4" ht="9">
      <c r="A1481" s="222">
        <v>101</v>
      </c>
      <c r="B1481" s="54" t="s">
        <v>2064</v>
      </c>
      <c r="C1481" s="54" t="s">
        <v>2065</v>
      </c>
      <c r="D1481" s="246" t="s">
        <v>2065</v>
      </c>
    </row>
    <row r="1482" spans="1:4" ht="9.75" thickBot="1">
      <c r="A1482" s="221"/>
      <c r="B1482" s="173"/>
      <c r="C1482" s="173"/>
      <c r="D1482" s="174"/>
    </row>
    <row r="1483" spans="1:4" ht="12.75">
      <c r="A1483" s="284" t="s">
        <v>5203</v>
      </c>
      <c r="B1483" s="285"/>
      <c r="C1483" s="285"/>
      <c r="D1483" s="286"/>
    </row>
    <row r="1484" spans="1:4" ht="12.75">
      <c r="A1484" s="287" t="s">
        <v>5128</v>
      </c>
      <c r="B1484" s="288"/>
      <c r="C1484" s="288"/>
      <c r="D1484" s="289"/>
    </row>
    <row r="1485" spans="1:4" ht="12.75">
      <c r="A1485" s="287" t="s">
        <v>5274</v>
      </c>
      <c r="B1485" s="288"/>
      <c r="C1485" s="288"/>
      <c r="D1485" s="289"/>
    </row>
    <row r="1486" spans="1:4" ht="13.5" thickBot="1">
      <c r="A1486" s="290" t="s">
        <v>5275</v>
      </c>
      <c r="B1486" s="291"/>
      <c r="C1486" s="291"/>
      <c r="D1486" s="292"/>
    </row>
  </sheetData>
  <sheetProtection/>
  <protectedRanges>
    <protectedRange sqref="B11 D11" name="Rango1_1_1_3_1"/>
    <protectedRange sqref="B12 D12" name="Rango1_2_1_3_1"/>
    <protectedRange sqref="B13:D13" name="Rango1_3_1_3_1"/>
    <protectedRange sqref="B14 D14" name="Rango1_4_1_3_1"/>
    <protectedRange sqref="B15 D15" name="Rango1_5_1_3_1"/>
    <protectedRange sqref="B16 D16" name="Rango1_6_1_3_1"/>
    <protectedRange sqref="B17 D17" name="Rango1_7_1_3_1"/>
    <protectedRange sqref="B18 D18" name="Rango1_8_1_3_1"/>
    <protectedRange sqref="B19 D19:D20" name="Rango1_9_1_3_1"/>
    <protectedRange sqref="B20" name="Rango1_10_1_3_1"/>
    <protectedRange sqref="C10" name="Rango1_12_1_3_1"/>
    <protectedRange sqref="C11" name="Rango1_13_1_3_1"/>
    <protectedRange sqref="C14" name="Rango1_14_1_3_1"/>
    <protectedRange sqref="C15" name="Rango1_15_1_3_1"/>
    <protectedRange sqref="C16" name="Rango1_16_1_3_1"/>
    <protectedRange sqref="D39" name="Rango1_1_1_9_1_3_1"/>
    <protectedRange sqref="D40" name="Rango1_2_1_9_1_3_1"/>
    <protectedRange sqref="C41:D41" name="Rango1_3_1_8_1_3_1"/>
    <protectedRange sqref="D42" name="Rango1_4_1_9_1_3_1"/>
    <protectedRange sqref="D43" name="Rango1_5_1_9_1_3_1"/>
    <protectedRange sqref="B38:B44 D44" name="Rango1_6_1_9_1_3_1"/>
    <protectedRange sqref="B81:B85 B45:B50 B78:B79 B56 B59:B76 D45" name="Rango1_7_1_9_1_3_1"/>
    <protectedRange sqref="D46" name="Rango1_8_1_9_1_3_1"/>
    <protectedRange sqref="D47" name="Rango1_9_1_9_1_3_1"/>
    <protectedRange sqref="D48" name="Rango1_10_1_8_1_3_1"/>
    <protectedRange sqref="C38:C39" name="Rango1_12_1_6_1_3_1"/>
    <protectedRange sqref="C42" name="Rango1_14_1_5_1_3_1"/>
    <protectedRange sqref="C44" name="Rango1_16_1_5_1_3_1"/>
    <protectedRange sqref="C45" name="Rango1_17_1_5_1_3_1"/>
    <protectedRange sqref="C46" name="Rango1_18_1_6_1_3_1"/>
    <protectedRange sqref="C47" name="Rango1_19_1_6_1_3_1"/>
    <protectedRange sqref="C48" name="Rango1_20_1_4_1_3_1"/>
    <protectedRange sqref="D49" name="Rango1_21_1_9_1_3_1"/>
    <protectedRange sqref="D50" name="Rango1_22_1_9_1_3_1"/>
    <protectedRange sqref="D51" name="Rango1_23_1_9_1_3_1"/>
    <protectedRange sqref="D52" name="Rango1_24_1_9_1_3_1"/>
    <protectedRange sqref="D53" name="Rango1_25_1_9_1_3_1"/>
    <protectedRange sqref="D54" name="Rango1_26_1_9_1_3_1"/>
    <protectedRange sqref="D55" name="Rango1_27_1_9_1_3_1"/>
    <protectedRange sqref="D56" name="Rango1_28_1_9_1_3_1"/>
    <protectedRange sqref="D57" name="Rango1_29_1_8_1_3_1"/>
    <protectedRange sqref="D58" name="Rango1_30_1_8_1_3_1"/>
    <protectedRange sqref="D59" name="Rango1_31_1_9_1_3_1"/>
    <protectedRange sqref="D60" name="Rango1_32_1_9_1_3_1"/>
    <protectedRange sqref="D61" name="Rango1_33_1_9_1_3_1"/>
    <protectedRange sqref="D62" name="Rango1_34_1_9_1_3_1"/>
    <protectedRange sqref="D68:D85 D63" name="Rango1_35_1_10_1_3_1"/>
    <protectedRange sqref="D64" name="Rango1_36_1_10_1_3_1"/>
    <protectedRange sqref="D65" name="Rango1_37_1_9_1_3_1"/>
    <protectedRange sqref="D66" name="Rango1_38_1_9_1_3_1"/>
    <protectedRange sqref="D67" name="Rango1_39_1_9_1_3_1"/>
    <protectedRange sqref="C40" name="Rango1_21_3_1"/>
    <protectedRange sqref="C43" name="Rango1_11_4_3_1"/>
    <protectedRange sqref="C68" name="Rango1_17_1_3_1"/>
    <protectedRange sqref="C72" name="Rango1_18_1_3_1"/>
    <protectedRange sqref="C82" name="Rango1_19_1_3_1"/>
    <protectedRange sqref="C83" name="Rango1_20_7_3_1"/>
    <protectedRange sqref="D132:D149" name="Rango1_35_2_2_3_1"/>
    <protectedRange sqref="D150" name="Rango1_36_2_1_3_1"/>
    <protectedRange sqref="B153 D153" name="Rango1_1_1_1_2_3_1"/>
    <protectedRange sqref="B154 D154" name="Rango1_2_1_1_3_3_1"/>
    <protectedRange sqref="B155:D155" name="Rango1_3_1_1_3_3_1"/>
    <protectedRange sqref="B156 D156" name="Rango1_4_1_1_3_3_1"/>
    <protectedRange sqref="B157 D157" name="Rango1_5_1_1_3_3_1"/>
    <protectedRange sqref="B158 D158" name="Rango1_6_1_1_3_3_1"/>
    <protectedRange sqref="B159 D159" name="Rango1_7_1_1_2_3_1"/>
    <protectedRange sqref="B160 D160" name="Rango1_8_1_1_2_3_1"/>
    <protectedRange sqref="B161 D161" name="Rango1_9_1_1_2_3_1"/>
    <protectedRange sqref="B162 D162" name="Rango1_10_1_1_3_3_1"/>
    <protectedRange sqref="C152" name="Rango1_12_1_1_2_3_1"/>
    <protectedRange sqref="C153" name="Rango1_13_1_1_2_3_1"/>
    <protectedRange sqref="C156" name="Rango1_14_1_1_2_3_1"/>
    <protectedRange sqref="C157" name="Rango1_15_1_1_2_3_1"/>
    <protectedRange sqref="C158" name="Rango1_16_1_1_2_3_1"/>
    <protectedRange sqref="C159" name="Rango1_17_1_1_2_3_1"/>
    <protectedRange sqref="C160" name="Rango1_18_1_1_2_3_1"/>
    <protectedRange sqref="C161" name="Rango1_19_1_1_2_3_1"/>
    <protectedRange sqref="C162" name="Rango1_20_1_2_3_1"/>
    <protectedRange sqref="D163" name="Rango1_21_1_2_1_3_1"/>
    <protectedRange sqref="D164" name="Rango1_22_1_2_1_3_1"/>
    <protectedRange sqref="D165" name="Rango1_23_1_2_1_3_1"/>
    <protectedRange sqref="D166" name="Rango1_24_1_2_1_3_1"/>
    <protectedRange sqref="D167" name="Rango1_25_1_2_1_3_1"/>
    <protectedRange sqref="D168" name="Rango1_26_1_2_1_3_1"/>
    <protectedRange sqref="D169" name="Rango1_27_1_2_1_3_1"/>
    <protectedRange sqref="D170" name="Rango1_28_1_2_1_3_1"/>
    <protectedRange sqref="D171" name="Rango1_29_1_2_1_3_1"/>
    <protectedRange sqref="D172:D173" name="Rango1_30_1_2_1_3_1"/>
    <protectedRange sqref="D174" name="Rango1_31_1_2_1_3_1"/>
    <protectedRange sqref="D175" name="Rango1_32_1_1_2_3_1"/>
    <protectedRange sqref="D176" name="Rango1_33_1_1_2_3_1"/>
    <protectedRange sqref="D177" name="Rango1_34_1_1_2_3_1"/>
    <protectedRange sqref="D183:D197 D178" name="Rango1_35_1_1_2_3_1"/>
    <protectedRange sqref="D179" name="Rango1_36_1_2_1_3_1"/>
    <protectedRange sqref="D180" name="Rango1_37_1_1_2_3_1"/>
    <protectedRange sqref="D181" name="Rango1_38_1_1_2_3_1"/>
    <protectedRange sqref="D182" name="Rango1_39_1_1_2_3_1"/>
    <protectedRange sqref="B200 D200" name="Rango1_1_1_2_1_3_1"/>
    <protectedRange sqref="B201 D201" name="Rango1_2_1_2_1_3_1"/>
    <protectedRange sqref="B202:D202" name="Rango1_3_1_2_1_3_1"/>
    <protectedRange sqref="B203 D203" name="Rango1_4_1_2_1_3_1"/>
    <protectedRange sqref="B204 D204" name="Rango1_5_1_2_1_3_1"/>
    <protectedRange sqref="B205 D205" name="Rango1_6_1_2_1_3_1"/>
    <protectedRange sqref="B206 D206" name="Rango1_7_1_2_1_3_1"/>
    <protectedRange sqref="B207 D207" name="Rango1_8_1_2_1_3_1"/>
    <protectedRange sqref="B208 D208" name="Rango1_9_1_2_1_3_1"/>
    <protectedRange sqref="B209 D209" name="Rango1_10_1_2_1_3_1"/>
    <protectedRange sqref="C199" name="Rango1_12_1_2_1_3_1"/>
    <protectedRange sqref="C200" name="Rango1_13_1_2_1_3_1"/>
    <protectedRange sqref="C203" name="Rango1_14_1_2_1_3_1"/>
    <protectedRange sqref="C204" name="Rango1_15_1_2_1_3_1"/>
    <protectedRange sqref="C205" name="Rango1_16_1_2_1_3_1"/>
    <protectedRange sqref="C206" name="Rango1_17_1_2_1_3_1"/>
    <protectedRange sqref="C207" name="Rango1_18_1_2_1_3_1"/>
    <protectedRange sqref="C208" name="Rango1_19_1_2_1_3_1"/>
    <protectedRange sqref="C209" name="Rango1_20_1_1_2_3_1"/>
    <protectedRange sqref="D210" name="Rango1_21_1_3_1_3_1"/>
    <protectedRange sqref="D211" name="Rango1_22_1_3_1_3_1"/>
    <protectedRange sqref="D212" name="Rango1_23_1_3_1_3_1"/>
    <protectedRange sqref="D213" name="Rango1_24_1_3_1_3_1"/>
    <protectedRange sqref="D214" name="Rango1_25_1_3_1_3_1"/>
    <protectedRange sqref="D215" name="Rango1_26_1_3_1_3_1"/>
    <protectedRange sqref="D216" name="Rango1_27_1_3_1_3_1"/>
    <protectedRange sqref="D217" name="Rango1_28_1_3_1_3_1"/>
    <protectedRange sqref="D218" name="Rango1_29_1_3_1_3_1"/>
    <protectedRange sqref="D219" name="Rango1_30_1_3_1_3_1"/>
    <protectedRange sqref="D220" name="Rango1_31_1_3_1_3_1"/>
    <protectedRange sqref="D221" name="Rango1_32_1_2_1_3_1"/>
    <protectedRange sqref="D222" name="Rango1_33_1_2_1_3_1"/>
    <protectedRange sqref="D223" name="Rango1_34_1_2_1_3_1"/>
    <protectedRange sqref="D229:D245 D224" name="Rango1_35_1_2_1_3_1"/>
    <protectedRange sqref="D225" name="Rango1_36_1_3_1_3_1"/>
    <protectedRange sqref="D226" name="Rango1_37_1_2_1_3_1"/>
    <protectedRange sqref="D227" name="Rango1_38_1_2_1_3_1"/>
    <protectedRange sqref="D228" name="Rango1_39_1_2_1_3_1"/>
    <protectedRange sqref="B249" name="Rango1_2_3_1_3_3"/>
    <protectedRange sqref="B250:C250" name="Rango1_3_3_1_3_3"/>
    <protectedRange sqref="B251:B252" name="Rango1_4_3_1_3_3"/>
    <protectedRange sqref="B253" name="Rango1_5_3_1_3_3"/>
    <protectedRange sqref="B254" name="Rango1_6_3_1_3_3"/>
    <protectedRange sqref="B255" name="Rango1_7_3_1_3_3"/>
    <protectedRange sqref="B256" name="Rango1_8_3_1_3_3"/>
    <protectedRange sqref="B257" name="Rango1_9_3_1_3_3"/>
    <protectedRange sqref="B258" name="Rango1_10_3_1_3_3"/>
    <protectedRange sqref="C247" name="Rango1_12_2_2_3_3"/>
    <protectedRange sqref="C248" name="Rango1_13_2_2_3_3"/>
    <protectedRange sqref="C251:C252" name="Rango1_14_2_2_3_3"/>
    <protectedRange sqref="C253" name="Rango1_15_2_2_3_3"/>
    <protectedRange sqref="C254" name="Rango1_16_2_2_3_3"/>
    <protectedRange sqref="C255" name="Rango1_17_2_2_3_3"/>
    <protectedRange sqref="C256" name="Rango1_18_2_2_3_3"/>
    <protectedRange sqref="C257" name="Rango1_19_2_2_3_3"/>
    <protectedRange sqref="C258" name="Rango1_20_2_2_3_3"/>
    <protectedRange sqref="C296:C297" name="Rango1_11_1_1_3_2"/>
    <protectedRange sqref="D247:D403" name="Rango1_41_1_1_3_3"/>
    <protectedRange sqref="D407" name="Rango1_2_4_1_3_1"/>
    <protectedRange sqref="D408" name="Rango1_3_4_1_3_1"/>
    <protectedRange sqref="D409" name="Rango1_4_4_1_3_1"/>
    <protectedRange sqref="B410:B412 D410" name="Rango1_5_4_1_3_1"/>
    <protectedRange sqref="D411" name="Rango1_6_4_1_3_1"/>
    <protectedRange sqref="D412" name="Rango1_7_4_1_3_1"/>
    <protectedRange sqref="B413 D413" name="Rango1_8_4_1_3_1"/>
    <protectedRange sqref="B414 D414" name="Rango1_9_4_1_3_1"/>
    <protectedRange sqref="B415:B417 D415" name="Rango1_10_4_1_3_1"/>
    <protectedRange sqref="D416:D417" name="Rango1_21_5_1_3_1"/>
    <protectedRange sqref="D418" name="Rango1_22_5_1_3_1"/>
    <protectedRange sqref="D419" name="Rango1_23_6_1_3_1"/>
    <protectedRange sqref="D420" name="Rango1_24_6_1_3_1"/>
    <protectedRange sqref="D421" name="Rango1_25_6_1_3_1"/>
    <protectedRange sqref="D422" name="Rango1_26_6_1_3_1"/>
    <protectedRange sqref="D423" name="Rango1_27_6_1_3_1"/>
    <protectedRange sqref="D424" name="Rango1_28_6_1_3_1"/>
    <protectedRange sqref="D425" name="Rango1_29_6_1_3_1"/>
    <protectedRange sqref="D426" name="Rango1_30_6_1_3_1"/>
    <protectedRange sqref="D427" name="Rango1_31_6_1_3_1"/>
    <protectedRange sqref="D428" name="Rango1_32_6_1_3_1"/>
    <protectedRange sqref="D429" name="Rango1_33_6_1_3_1"/>
    <protectedRange sqref="D430" name="Rango1_34_6_1_3_1"/>
    <protectedRange sqref="D431 D436:D465" name="Rango1_35_6_1_3_1"/>
    <protectedRange sqref="D432" name="Rango1_36_4_1_3_1"/>
    <protectedRange sqref="D433" name="Rango1_37_4_1_3_1"/>
    <protectedRange sqref="D434" name="Rango1_38_4_1_3_1"/>
    <protectedRange sqref="D435" name="Rango1_39_4_1_3_1"/>
    <protectedRange sqref="C405" name="Rango1_48_2_3_1"/>
    <protectedRange sqref="C406" name="Rango1_1_3_1_3_1"/>
    <protectedRange sqref="C407" name="Rango1_11_2_1_3_1"/>
    <protectedRange sqref="C408" name="Rango1_40_1_1_3_1"/>
    <protectedRange sqref="C409" name="Rango1_41_2_1_3_1"/>
    <protectedRange sqref="C410" name="Rango1_42_1_1_3_1"/>
    <protectedRange sqref="C411" name="Rango1_43_1_1_3_1"/>
    <protectedRange sqref="C412" name="Rango1_44_1_1_3_1"/>
    <protectedRange sqref="C413" name="Rango1_45_1_1_3_1"/>
    <protectedRange sqref="C414" name="Rango1_46_1_1_3_1"/>
    <protectedRange sqref="C415" name="Rango1_47_1_1_3_1"/>
    <protectedRange sqref="C416:C417" name="Rango1_48_1_1_3_1"/>
    <protectedRange sqref="C418" name="Rango1_49_1_3_1"/>
    <protectedRange sqref="C419" name="Rango1_50_1_1_3_1"/>
    <protectedRange sqref="C420" name="Rango1_51_1_1_3_1"/>
    <protectedRange sqref="C421" name="Rango1_52_2_1_3_1"/>
    <protectedRange sqref="C422" name="Rango1_53_1_1_3_1"/>
    <protectedRange sqref="C423" name="Rango1_54_1_1_3_1"/>
    <protectedRange sqref="C424" name="Rango1_55_1_3_1"/>
    <protectedRange sqref="C425" name="Rango1_56_1_1_3_1"/>
    <protectedRange sqref="C426" name="Rango1_57_1_1_3_1"/>
    <protectedRange sqref="C427" name="Rango1_58_1_1_3_1"/>
    <protectedRange sqref="C428" name="Rango1_59_1_1_3_1"/>
    <protectedRange sqref="C429" name="Rango1_60_1_1_3_1"/>
    <protectedRange sqref="C430" name="Rango1_61_1_3_1"/>
    <protectedRange sqref="C431" name="Rango1_62_1_3_1"/>
    <protectedRange sqref="C432" name="Rango1_63_1_3_1"/>
    <protectedRange sqref="C433" name="Rango1_64_1_3_1"/>
    <protectedRange sqref="C434" name="Rango1_65_1_3_1"/>
    <protectedRange sqref="C435" name="Rango1_66_1_3_1"/>
    <protectedRange sqref="C436" name="Rango1_67_1_3_1"/>
    <protectedRange sqref="C437" name="Rango1_68_1_3_1"/>
    <protectedRange sqref="C438" name="Rango1_69_1_3_1"/>
    <protectedRange sqref="C439" name="Rango1_70_1_3_1"/>
    <protectedRange sqref="C440" name="Rango1_71_1_3_1"/>
    <protectedRange sqref="C441" name="Rango1_72_1_3_1"/>
    <protectedRange sqref="C442:C443" name="Rango1_73_1_3_1"/>
    <protectedRange sqref="C445:C446" name="Rango1_76_1_3_1"/>
    <protectedRange sqref="C447:C448" name="Rango1_79_1_3_1"/>
    <protectedRange sqref="C449" name="Rango1_80_1_3_1"/>
    <protectedRange sqref="C450" name="Rango1_81_1_3_1"/>
    <protectedRange sqref="C451" name="Rango1_82_1_3_1"/>
    <protectedRange sqref="C452:C453" name="Rango1_83_1_3_1"/>
    <protectedRange sqref="C454" name="Rango1_84_1_3_1"/>
    <protectedRange sqref="C455" name="Rango1_85_1_3_1"/>
    <protectedRange sqref="C456" name="Rango1_87_1_3_1"/>
    <protectedRange sqref="C457" name="Rango1_88_1_3_1"/>
    <protectedRange sqref="C458" name="Rango1_89_1_3_1"/>
    <protectedRange sqref="C459" name="Rango1_90_1_3_1"/>
    <protectedRange sqref="C460" name="Rango1_91_1_3_1"/>
    <protectedRange sqref="C461" name="Rango1_92_1_3_1"/>
    <protectedRange sqref="C462" name="Rango1_94_1_3_1"/>
    <protectedRange sqref="C463" name="Rango1_95_1_3_1"/>
    <protectedRange sqref="C464" name="Rango1_96_1_3_1"/>
    <protectedRange sqref="C465" name="Rango1_97_1_3_1"/>
    <protectedRange sqref="B468 D468" name="Rango1_1_1_3_1_3_1"/>
    <protectedRange sqref="B469:B470 D469" name="Rango1_2_1_3_1_3_1"/>
    <protectedRange sqref="D470" name="Rango1_3_1_3_1_3_1"/>
    <protectedRange sqref="B471 D471" name="Rango1_4_1_3_1_3_1"/>
    <protectedRange sqref="B472 D472" name="Rango1_5_1_3_1_3_1"/>
    <protectedRange sqref="B473" name="Rango1_6_1_3_1_3_1"/>
    <protectedRange sqref="B482 B474:B475 D473" name="Rango1_7_1_3_1_3_1"/>
    <protectedRange sqref="D474" name="Rango1_8_1_3_1_3_1"/>
    <protectedRange sqref="B476 D475" name="Rango1_9_1_3_1_3_1"/>
    <protectedRange sqref="B477:B479 D476" name="Rango1_10_1_3_1_3_1"/>
    <protectedRange sqref="D478" name="Rango1_21_1_4_1_3_1"/>
    <protectedRange sqref="D479" name="Rango1_22_1_4_1_3_1"/>
    <protectedRange sqref="D480" name="Rango1_23_1_4_1_3_1"/>
    <protectedRange sqref="D481" name="Rango1_24_1_4_1_3_1"/>
    <protectedRange sqref="D482:D483" name="Rango1_25_1_4_1_3_1"/>
    <protectedRange sqref="D484" name="Rango1_26_1_4_1_3_1"/>
    <protectedRange sqref="D485" name="Rango1_27_1_4_1_3_1"/>
    <protectedRange sqref="D486" name="Rango1_28_1_4_1_3_1"/>
    <protectedRange sqref="D487" name="Rango1_29_1_4_1_3_1"/>
    <protectedRange sqref="D488" name="Rango1_30_1_4_1_3_1"/>
    <protectedRange sqref="D489" name="Rango1_31_1_4_1_3_1"/>
    <protectedRange sqref="D490" name="Rango1_32_1_3_1_3_1"/>
    <protectedRange sqref="D491" name="Rango1_33_1_3_1_3_1"/>
    <protectedRange sqref="D492" name="Rango1_34_1_3_1_3_1"/>
    <protectedRange sqref="D498:D530 D493" name="Rango1_35_1_3_1_3_1"/>
    <protectedRange sqref="D531" name="Rango1_36_1_4_1_3_1"/>
    <protectedRange sqref="D495 D532" name="Rango1_37_1_3_1_3_1"/>
    <protectedRange sqref="D496 D533" name="Rango1_38_1_3_1_3_1"/>
    <protectedRange sqref="D497 D534" name="Rango1_39_1_3_1_3_1"/>
    <protectedRange sqref="C467" name="Rango1_74_1_3_1"/>
    <protectedRange sqref="C468" name="Rango1_11_3_1_3_1"/>
    <protectedRange sqref="C469" name="Rango1_40_2_1_3_1"/>
    <protectedRange sqref="C470" name="Rango1_41_3_1_3_1"/>
    <protectedRange sqref="C471" name="Rango1_42_2_1_3_1"/>
    <protectedRange sqref="C472" name="Rango1_43_2_1_3_1"/>
    <protectedRange sqref="C473" name="Rango1_44_2_1_3_1"/>
    <protectedRange sqref="C474" name="Rango1_45_2_1_3_1"/>
    <protectedRange sqref="C475" name="Rango1_46_2_1_3_1"/>
    <protectedRange sqref="C476:C478" name="Rango1_47_2_1_3_1"/>
    <protectedRange sqref="C479" name="Rango1_50_2_1_3_1"/>
    <protectedRange sqref="C480:C486" name="Rango1_51_2_1_3_1"/>
    <protectedRange sqref="C487:C493 C495:C496" name="Rango1_52_3_1_3_1"/>
    <protectedRange sqref="C512:C516 C509:C510 C497:C507" name="Rango1_53_2_1_3_1"/>
    <protectedRange sqref="C511" name="Rango1_54_2_1_3_1"/>
    <protectedRange sqref="C517:C526" name="Rango1_56_2_1_3_1"/>
    <protectedRange sqref="C527:C537" name="Rango1_57_2_1_3_1"/>
    <protectedRange sqref="C538:C546" name="Rango1_58_2_1_3_1"/>
    <protectedRange sqref="C547:C556" name="Rango1_59_2_1_3_1"/>
    <protectedRange sqref="C557:C570" name="Rango1_60_2_1_3_1"/>
    <protectedRange sqref="D494" name="Rango1_36_1_1_1_1_3_1"/>
    <protectedRange sqref="C494" name="Rango1_52_1_1_1_3_1"/>
    <protectedRange sqref="C508" name="Rango1_55_1_1_1_3_1"/>
    <protectedRange sqref="C572:C691" name="Rango1_1_2_1_1_3_1"/>
    <protectedRange sqref="B574" name="Rango1_2_1_1_1_1_3_1"/>
    <protectedRange sqref="B575" name="Rango1_3_1_1_1_1_3_1"/>
    <protectedRange sqref="B576:B577" name="Rango1_4_1_1_1_1_3_1"/>
    <protectedRange sqref="B578" name="Rango1_5_1_1_1_1_3_1"/>
    <protectedRange sqref="B579:B582 B586" name="Rango1_6_1_1_1_1_3_1"/>
    <protectedRange sqref="B583 B585" name="Rango1_10_1_1_1_1_3_1"/>
    <protectedRange sqref="D754:D769" name="Rango1_35_8_1_3_1"/>
    <protectedRange sqref="D770" name="Rango1_37_6_1_3_1"/>
    <protectedRange sqref="D771" name="Rango1_38_6_1_3_1"/>
    <protectedRange sqref="D772" name="Rango1_39_6_1_3_1"/>
    <protectedRange sqref="B695:B696 D695:D696" name="Rango1_1_9_1_3_1"/>
    <protectedRange sqref="B697 D697" name="Rango1_2_11_1_3_1"/>
    <protectedRange sqref="B698:D698" name="Rango1_3_10_1_3_1"/>
    <protectedRange sqref="B699 D699" name="Rango1_4_11_1_3_1"/>
    <protectedRange sqref="B700 D700" name="Rango1_5_10_1_3_1"/>
    <protectedRange sqref="B701 D701" name="Rango1_6_11_1_3_1"/>
    <protectedRange sqref="B702 D702" name="Rango1_7_8_1_3_1"/>
    <protectedRange sqref="B703 D703" name="Rango1_8_10_1_3_1"/>
    <protectedRange sqref="B704 D704" name="Rango1_9_10_1_3_1"/>
    <protectedRange sqref="B705 D705" name="Rango1_10_11_1_3_1"/>
    <protectedRange sqref="C694" name="Rango1_12_8_1_3_1"/>
    <protectedRange sqref="C695:C697" name="Rango1_13_8_1_3_1"/>
    <protectedRange sqref="C699" name="Rango1_14_8_1_3_1"/>
    <protectedRange sqref="C700" name="Rango1_15_7_1_3_1"/>
    <protectedRange sqref="C701" name="Rango1_16_7_1_3_1"/>
    <protectedRange sqref="C702" name="Rango1_17_6_1_3_1"/>
    <protectedRange sqref="C703" name="Rango1_18_7_1_3_1"/>
    <protectedRange sqref="C704" name="Rango1_19_8_1_3_1"/>
    <protectedRange sqref="C705" name="Rango1_20_8_1_3_1"/>
    <protectedRange sqref="D706" name="Rango1_21_3_1_3_1"/>
    <protectedRange sqref="D707" name="Rango1_22_3_1_3_1"/>
    <protectedRange sqref="D708" name="Rango1_23_3_1_3_1"/>
    <protectedRange sqref="D709" name="Rango1_24_3_1_3_1"/>
    <protectedRange sqref="D710" name="Rango1_25_3_1_3_1"/>
    <protectedRange sqref="D711" name="Rango1_26_3_1_3_1"/>
    <protectedRange sqref="D712" name="Rango1_27_3_1_3_1"/>
    <protectedRange sqref="D713" name="Rango1_28_3_1_3_1"/>
    <protectedRange sqref="D714" name="Rango1_29_3_1_3_1"/>
    <protectedRange sqref="D715" name="Rango1_30_3_1_3_1"/>
    <protectedRange sqref="D716" name="Rango1_31_3_1_3_1"/>
    <protectedRange sqref="D718" name="Rango1_33_1_3_1"/>
    <protectedRange sqref="D719" name="Rango1_34_1_3_1"/>
    <protectedRange sqref="D726:D753 D720" name="Rango1_35_1_3_1"/>
    <protectedRange sqref="D721:D722" name="Rango1_36_1_3_1"/>
    <protectedRange sqref="D723:D724" name="Rango1_38_1_3_1"/>
    <protectedRange sqref="D725" name="Rango1_39_1_3_1"/>
    <protectedRange sqref="B807 D807" name="Rango1_1_1_1_1_1_3_1"/>
    <protectedRange sqref="B808 D808" name="Rango1_2_1_1_2_1_3_1"/>
    <protectedRange sqref="B809:D809" name="Rango1_3_1_1_2_1_3_1"/>
    <protectedRange sqref="B810 D810" name="Rango1_4_1_1_2_1_3_1"/>
    <protectedRange sqref="B811 D811" name="Rango1_5_1_1_2_1_3_1"/>
    <protectedRange sqref="B812 D812" name="Rango1_6_1_1_2_1_3_1"/>
    <protectedRange sqref="B813 D813" name="Rango1_7_1_1_1_1_3_1"/>
    <protectedRange sqref="B814 D814" name="Rango1_8_1_1_1_1_3_1"/>
    <protectedRange sqref="B815 D815" name="Rango1_9_1_1_1_1_3_1"/>
    <protectedRange sqref="B816 D816" name="Rango1_10_1_1_2_1_3_1"/>
    <protectedRange sqref="C806" name="Rango1_12_1_1_1_1_3_1"/>
    <protectedRange sqref="C807" name="Rango1_13_1_1_1_1_3_1"/>
    <protectedRange sqref="C810" name="Rango1_14_1_1_1_1_3_1"/>
    <protectedRange sqref="C811" name="Rango1_15_1_1_1_1_3_1"/>
    <protectedRange sqref="C812" name="Rango1_16_1_1_1_1_3_1"/>
    <protectedRange sqref="C813" name="Rango1_17_1_1_1_1_3_1"/>
    <protectedRange sqref="C814" name="Rango1_18_1_1_1_1_3_1"/>
    <protectedRange sqref="C815" name="Rango1_19_1_1_1_1_3_1"/>
    <protectedRange sqref="C816" name="Rango1_20_1_1_1_1_3_1"/>
    <protectedRange sqref="D817" name="Rango1_21_1_1_1_1_3_1"/>
    <protectedRange sqref="D818" name="Rango1_22_1_1_1_1_3_1"/>
    <protectedRange sqref="D819" name="Rango1_23_1_1_1_1_3_1"/>
    <protectedRange sqref="D820" name="Rango1_24_1_1_1_1_3_1"/>
    <protectedRange sqref="D821" name="Rango1_25_1_1_1_1_3_1"/>
    <protectedRange sqref="D822" name="Rango1_26_1_1_1_1_3_1"/>
    <protectedRange sqref="D823" name="Rango1_27_1_1_1_1_3_1"/>
    <protectedRange sqref="D824" name="Rango1_28_1_1_1_1_3_1"/>
    <protectedRange sqref="D825" name="Rango1_29_1_1_1_1_3_1"/>
    <protectedRange sqref="D826" name="Rango1_30_1_1_1_1_3_1"/>
    <protectedRange sqref="D827" name="Rango1_31_1_1_1_1_3_1"/>
    <protectedRange sqref="D828" name="Rango1_32_1_1_1_1_3_1"/>
    <protectedRange sqref="D829" name="Rango1_33_1_1_1_1_3_1"/>
    <protectedRange sqref="D830" name="Rango1_34_1_1_1_1_3_1"/>
    <protectedRange sqref="D836:D866 D831" name="Rango1_35_1_1_1_1_3_1"/>
    <protectedRange sqref="D832 D867" name="Rango1_36_1_1_2_1_3_1"/>
    <protectedRange sqref="D833 D868" name="Rango1_37_1_1_1_1_3_1"/>
    <protectedRange sqref="D834 D869" name="Rango1_38_1_1_1_1_3_1"/>
    <protectedRange sqref="D835 D870" name="Rango1_39_1_1_1_1_3_1"/>
    <protectedRange sqref="D882" name="Rango1_1_2_2_1_3_1"/>
    <protectedRange sqref="B883 D883" name="Rango1_2_2_1_1_3_1"/>
    <protectedRange sqref="C884:D884" name="Rango1_3_2_1_1_3_1"/>
    <protectedRange sqref="D885" name="Rango1_4_2_1_1_3_1"/>
    <protectedRange sqref="D886" name="Rango1_5_2_1_1_3_1"/>
    <protectedRange sqref="D887" name="Rango1_6_2_1_1_3_1"/>
    <protectedRange sqref="D888" name="Rango1_7_2_1_1_3_1"/>
    <protectedRange sqref="D889" name="Rango1_8_2_1_1_3_1"/>
    <protectedRange sqref="D890" name="Rango1_9_2_1_1_3_1"/>
    <protectedRange sqref="B891 D891" name="Rango1_10_2_1_1_3_1"/>
    <protectedRange sqref="C881" name="Rango1_12_2_1_1_3_1"/>
    <protectedRange sqref="C882" name="Rango1_13_2_1_1_3_1"/>
    <protectedRange sqref="C885" name="Rango1_14_2_1_1_3_1"/>
    <protectedRange sqref="C886" name="Rango1_15_2_1_1_3_1"/>
    <protectedRange sqref="C887" name="Rango1_16_2_1_1_3_1"/>
    <protectedRange sqref="C888" name="Rango1_17_2_1_1_3_1"/>
    <protectedRange sqref="C889" name="Rango1_18_2_1_1_3_1"/>
    <protectedRange sqref="C890" name="Rango1_19_2_1_1_3_1"/>
    <protectedRange sqref="C891" name="Rango1_20_2_1_1_3_1"/>
    <protectedRange sqref="D892" name="Rango1_21_2_1_1_3_1"/>
    <protectedRange sqref="D893" name="Rango1_22_2_1_1_3_1"/>
    <protectedRange sqref="D894" name="Rango1_23_2_1_1_3_1"/>
    <protectedRange sqref="D895" name="Rango1_24_2_1_1_3_1"/>
    <protectedRange sqref="D896" name="Rango1_25_2_1_1_3_1"/>
    <protectedRange sqref="D897" name="Rango1_26_2_1_1_3_1"/>
    <protectedRange sqref="D898" name="Rango1_27_2_1_1_3_1"/>
    <protectedRange sqref="D899" name="Rango1_28_2_1_1_3_1"/>
    <protectedRange sqref="D900" name="Rango1_29_2_1_1_3_1"/>
    <protectedRange sqref="D901" name="Rango1_30_2_1_1_3_1"/>
    <protectedRange sqref="D902" name="Rango1_31_2_1_1_3_1"/>
    <protectedRange sqref="D903" name="Rango1_32_2_1_1_3_1"/>
    <protectedRange sqref="D904" name="Rango1_33_2_1_1_3_1"/>
    <protectedRange sqref="D905" name="Rango1_34_2_1_1_3_1"/>
    <protectedRange sqref="D909:D970" name="Rango1_35_2_1_1_3_1"/>
    <protectedRange sqref="D906" name="Rango1_37_2_1_1_3_1"/>
    <protectedRange sqref="D907" name="Rango1_38_2_1_1_3_1"/>
    <protectedRange sqref="D908" name="Rango1_39_2_1_1_3_1"/>
    <protectedRange sqref="B973 D973" name="Rango1_1_4_1_3_1"/>
    <protectedRange sqref="B974 D974" name="Rango1_2_5_1_3_1"/>
    <protectedRange sqref="B975:D975" name="Rango1_3_5_1_3_1"/>
    <protectedRange sqref="B976 D976" name="Rango1_4_5_1_3_1"/>
    <protectedRange sqref="B977 D977" name="Rango1_5_5_1_3_1"/>
    <protectedRange sqref="B978:B979 D978:D979" name="Rango1_6_5_1_3_1"/>
    <protectedRange sqref="B980 D980" name="Rango1_8_5_1_3_1"/>
    <protectedRange sqref="B981 D981" name="Rango1_9_5_1_3_1"/>
    <protectedRange sqref="B982 D982" name="Rango1_10_5_1_3_1"/>
    <protectedRange sqref="C972" name="Rango1_12_3_1_3_1"/>
    <protectedRange sqref="C973" name="Rango1_13_3_1_3_1"/>
    <protectedRange sqref="C976" name="Rango1_14_3_1_3_1"/>
    <protectedRange sqref="C977" name="Rango1_15_3_1_3_1"/>
    <protectedRange sqref="C978:C979" name="Rango1_16_3_1_3_1"/>
    <protectedRange sqref="C980" name="Rango1_18_3_1_3_1"/>
    <protectedRange sqref="C981" name="Rango1_19_3_1_3_1"/>
    <protectedRange sqref="C982" name="Rango1_20_3_1_3_1"/>
    <protectedRange sqref="D983" name="Rango1_21_8_1_3_1"/>
    <protectedRange sqref="D984" name="Rango1_22_8_1_3_1"/>
    <protectedRange sqref="D987" name="Rango1_25_9_1_3_1"/>
    <protectedRange sqref="D988" name="Rango1_26_9_1_3_1"/>
    <protectedRange sqref="D989" name="Rango1_27_9_1_3_1"/>
    <protectedRange sqref="D990" name="Rango1_28_9_1_3_1"/>
    <protectedRange sqref="D991" name="Rango1_29_9_1_3_1"/>
    <protectedRange sqref="D992" name="Rango1_30_9_1_3_1"/>
    <protectedRange sqref="D993" name="Rango1_31_9_1_3_1"/>
    <protectedRange sqref="D994" name="Rango1_32_9_1_3_1"/>
    <protectedRange sqref="D995" name="Rango1_33_9_1_3_1"/>
    <protectedRange sqref="D996" name="Rango1_34_9_1_3_1"/>
    <protectedRange sqref="D997 D1002:D1022" name="Rango1_35_10_1_3_1"/>
    <protectedRange sqref="D998" name="Rango1_36_8_1_3_1"/>
    <protectedRange sqref="D999" name="Rango1_37_8_1_3_1"/>
    <protectedRange sqref="D1000" name="Rango1_38_8_1_3_1"/>
    <protectedRange sqref="D1001" name="Rango1_39_8_1_3_1"/>
    <protectedRange sqref="D985" name="Rango1_23_1_5_1_3_1"/>
    <protectedRange sqref="D986" name="Rango1_24_1_5_1_3_1"/>
    <protectedRange sqref="B1025 D1025" name="Rango1_1_5_1_3_1"/>
    <protectedRange sqref="B1026 B1029:B1035 D1026" name="Rango1_2_6_1_3_1"/>
    <protectedRange sqref="B1028 B1027:D1027" name="Rango1_3_6_1_3_1"/>
    <protectedRange sqref="D1028" name="Rango1_4_6_1_3_1"/>
    <protectedRange sqref="D1029" name="Rango1_5_6_1_3_1"/>
    <protectedRange sqref="D1030:D1031" name="Rango1_6_6_1_3_1"/>
    <protectedRange sqref="D1033" name="Rango1_9_6_1_3_1"/>
    <protectedRange sqref="D1034" name="Rango1_10_6_1_3_1"/>
    <protectedRange sqref="C1024" name="Rango1_12_4_1_3_1"/>
    <protectedRange sqref="C1025" name="Rango1_13_4_1_3_1"/>
    <protectedRange sqref="C1028" name="Rango1_14_4_1_3_1"/>
    <protectedRange sqref="C1029" name="Rango1_15_4_1_3_1"/>
    <protectedRange sqref="C1030:C1031" name="Rango1_16_4_1_3_1"/>
    <protectedRange sqref="C1033" name="Rango1_19_4_1_3_1"/>
    <protectedRange sqref="C1034" name="Rango1_20_4_1_3_1"/>
    <protectedRange sqref="D1035" name="Rango1_21_9_1_3_1"/>
    <protectedRange sqref="D1036" name="Rango1_22_9_1_3_1"/>
    <protectedRange sqref="D1037" name="Rango1_23_10_1_3_1"/>
    <protectedRange sqref="D1038" name="Rango1_24_10_1_3_1"/>
    <protectedRange sqref="D1039" name="Rango1_25_10_1_3_1"/>
    <protectedRange sqref="D1040" name="Rango1_26_10_1_3_1"/>
    <protectedRange sqref="D1041" name="Rango1_27_10_1_3_1"/>
    <protectedRange sqref="D1042" name="Rango1_28_10_1_3_1"/>
    <protectedRange sqref="D1043" name="Rango1_29_10_1_3_1"/>
    <protectedRange sqref="D1044" name="Rango1_30_10_1_3_1"/>
    <protectedRange sqref="D1045" name="Rango1_31_10_1_3_1"/>
    <protectedRange sqref="D1047" name="Rango1_33_10_1_3_1"/>
    <protectedRange sqref="D1048" name="Rango1_34_10_1_3_1"/>
    <protectedRange sqref="D1054:D1059 D1068:D1086 D1049" name="Rango1_35_11_1_3_1"/>
    <protectedRange sqref="D1050 D1087" name="Rango1_36_9_1_3_1"/>
    <protectedRange sqref="D1051 D1088" name="Rango1_37_9_1_3_1"/>
    <protectedRange sqref="D1052 D1089" name="Rango1_38_9_1_3_1"/>
    <protectedRange sqref="D1053 D1090" name="Rango1_39_9_1_3_1"/>
    <protectedRange sqref="D1062:D1067" name="Rango1_35_1_4_1_3_1"/>
    <protectedRange sqref="B1096" name="Rango1_1_6_1_3_1"/>
    <protectedRange sqref="B1097" name="Rango1_2_7_1_3_1"/>
    <protectedRange sqref="B1098:C1098" name="Rango1_3_7_1_3_1"/>
    <protectedRange sqref="B1099" name="Rango1_4_7_1_3_1"/>
    <protectedRange sqref="B1100" name="Rango1_5_7_1_3_1"/>
    <protectedRange sqref="B1101" name="Rango1_6_7_1_3_1"/>
    <protectedRange sqref="B1102" name="Rango1_7_5_1_3_1"/>
    <protectedRange sqref="B1103" name="Rango1_8_6_1_3_1"/>
    <protectedRange sqref="B1104" name="Rango1_9_7_1_3_1"/>
    <protectedRange sqref="B1105" name="Rango1_10_7_1_3_1"/>
    <protectedRange sqref="C1095" name="Rango1_12_5_1_3_1"/>
    <protectedRange sqref="C1096" name="Rango1_13_5_1_3_1"/>
    <protectedRange sqref="C1099:C1101" name="Rango1_14_5_1_3_1"/>
    <protectedRange sqref="C1102" name="Rango1_17_3_1_3_1"/>
    <protectedRange sqref="C1103" name="Rango1_18_4_1_3_1"/>
    <protectedRange sqref="C1104" name="Rango1_19_5_1_3_1"/>
    <protectedRange sqref="C1105" name="Rango1_20_5_1_3_1"/>
    <protectedRange sqref="D1096" name="Rango1_1_1_4_1_3_1"/>
    <protectedRange sqref="D1097" name="Rango1_2_1_4_1_3_1"/>
    <protectedRange sqref="D1098" name="Rango1_3_1_4_1_3_1"/>
    <protectedRange sqref="D1099" name="Rango1_4_1_4_1_3_1"/>
    <protectedRange sqref="D1100" name="Rango1_5_1_4_1_3_1"/>
    <protectedRange sqref="D1101" name="Rango1_6_1_4_1_3_1"/>
    <protectedRange sqref="D1102" name="Rango1_7_1_4_1_3_1"/>
    <protectedRange sqref="D1103" name="Rango1_8_1_4_1_3_1"/>
    <protectedRange sqref="D1104" name="Rango1_9_1_4_1_3_1"/>
    <protectedRange sqref="D1105" name="Rango1_10_1_4_1_3_1"/>
    <protectedRange sqref="D1106" name="Rango1_21_1_5_1_3_1"/>
    <protectedRange sqref="D1107" name="Rango1_22_1_5_1_3_1"/>
    <protectedRange sqref="D1108:D1109" name="Rango1_23_1_6_1_3_1"/>
    <protectedRange sqref="D1110" name="Rango1_25_1_5_1_3_1"/>
    <protectedRange sqref="D1111" name="Rango1_26_1_5_1_3_1"/>
    <protectedRange sqref="D1112" name="Rango1_27_1_5_1_3_1"/>
    <protectedRange sqref="D1113" name="Rango1_28_1_5_1_3_1"/>
    <protectedRange sqref="D1114" name="Rango1_29_1_5_1_3_1"/>
    <protectedRange sqref="D1115" name="Rango1_30_1_5_1_3_1"/>
    <protectedRange sqref="D1116" name="Rango1_31_1_5_1_3_1"/>
    <protectedRange sqref="D1117" name="Rango1_32_1_4_1_3_1"/>
    <protectedRange sqref="D1118" name="Rango1_33_1_4_1_3_1"/>
    <protectedRange sqref="D1119" name="Rango1_34_1_4_1_3_1"/>
    <protectedRange sqref="D1125:D1157 D1120" name="Rango1_35_1_5_1_3_1"/>
    <protectedRange sqref="D1121 D1158" name="Rango1_36_1_5_1_3_1"/>
    <protectedRange sqref="D1122 D1159" name="Rango1_37_1_4_1_3_1"/>
    <protectedRange sqref="D1123 D1160" name="Rango1_38_1_4_1_3_1"/>
    <protectedRange sqref="D1124 D1161" name="Rango1_39_1_4_1_3_1"/>
    <protectedRange sqref="B1191:B1192" name="Rango1_2_8_1_3"/>
    <protectedRange sqref="B1193:B1194" name="Rango1_4_8_1_3"/>
    <protectedRange sqref="B1195:B1196 B1198" name="Rango1_6_8_1_3"/>
    <protectedRange sqref="B1197" name="Rango1_8_7_1_3"/>
    <protectedRange sqref="B1199" name="Rango1_10_8_1_3"/>
    <protectedRange sqref="C1189" name="Rango1_12_6_1_3"/>
    <protectedRange sqref="C1190" name="Rango1_13_6_1_3"/>
    <protectedRange sqref="C1193" name="Rango1_14_6_1_3"/>
    <protectedRange sqref="C1194" name="Rango1_15_5_1_3"/>
    <protectedRange sqref="C1195" name="Rango1_16_5_1_3"/>
    <protectedRange sqref="C1196" name="Rango1_17_4_1_3"/>
    <protectedRange sqref="C1197" name="Rango1_18_5_1_3"/>
    <protectedRange sqref="C1198" name="Rango1_19_6_1_3"/>
    <protectedRange sqref="C1199" name="Rango1_20_6_1_3"/>
    <protectedRange sqref="D1190" name="Rango1_1_1_5_1_3"/>
    <protectedRange sqref="D1191:D1192" name="Rango1_2_1_5_1_3"/>
    <protectedRange sqref="D1193" name="Rango1_4_1_5_1_3"/>
    <protectedRange sqref="D1194" name="Rango1_5_1_5_1_3"/>
    <protectedRange sqref="D1195" name="Rango1_6_1_5_1_3"/>
    <protectedRange sqref="D1196" name="Rango1_7_1_5_1_3"/>
    <protectedRange sqref="D1197" name="Rango1_8_1_5_1_3"/>
    <protectedRange sqref="D1198" name="Rango1_9_1_5_1_3"/>
    <protectedRange sqref="D1199" name="Rango1_10_1_5_1_3"/>
    <protectedRange sqref="D1200" name="Rango1_21_1_6_1_3"/>
    <protectedRange sqref="D1201" name="Rango1_22_1_6_1_3"/>
    <protectedRange sqref="D1202" name="Rango1_23_1_7_1_3"/>
    <protectedRange sqref="D1203" name="Rango1_24_1_6_1_3"/>
    <protectedRange sqref="D1204" name="Rango1_25_1_6_1_3"/>
    <protectedRange sqref="D1205" name="Rango1_26_1_6_1_3"/>
    <protectedRange sqref="D1206" name="Rango1_27_1_6_1_3"/>
    <protectedRange sqref="D1207" name="Rango1_28_1_6_1_3"/>
    <protectedRange sqref="D1208:D1209" name="Rango1_29_1_6_1_3"/>
    <protectedRange sqref="D1210" name="Rango1_31_1_6_1_3"/>
    <protectedRange sqref="D1211" name="Rango1_32_1_5_1_3"/>
    <protectedRange sqref="D1212" name="Rango1_33_1_5_1_3"/>
    <protectedRange sqref="D1213" name="Rango1_34_1_5_1_3"/>
    <protectedRange sqref="D1219:D1252 D1214" name="Rango1_35_1_6_1_3"/>
    <protectedRange sqref="D1215:D1216" name="Rango1_36_1_6_1_3"/>
    <protectedRange sqref="D1253:D1254" name="Rango1_37_1_5_1_3"/>
    <protectedRange sqref="D1217" name="Rango1_38_1_5_1_3"/>
    <protectedRange sqref="D1218 D1255" name="Rango1_39_1_5_1_3"/>
    <protectedRange sqref="C1301:C1379" name="Rango1_42_3_1_3_1"/>
    <protectedRange sqref="B1302" name="Rango1_1_7_1_3_1"/>
    <protectedRange sqref="B1303" name="Rango1_2_9_1_3_1"/>
    <protectedRange sqref="B1304:B1305" name="Rango1_3_8_1_3_1"/>
    <protectedRange sqref="B1306" name="Rango1_4_9_1_3_1"/>
    <protectedRange sqref="B1307" name="Rango1_5_8_1_3_1"/>
    <protectedRange sqref="B1308" name="Rango1_6_9_1_3_1"/>
    <protectedRange sqref="B1309" name="Rango1_7_6_1_3_1"/>
    <protectedRange sqref="B1310" name="Rango1_8_8_1_3_1"/>
    <protectedRange sqref="B1311" name="Rango1_9_8_1_3_1"/>
    <protectedRange sqref="B1312" name="Rango1_10_9_1_3_1"/>
    <protectedRange sqref="B1382 D1382" name="Rango1_1_1_6_1_3_1"/>
    <protectedRange sqref="B1383 D1383" name="Rango1_2_1_6_1_3_1"/>
    <protectedRange sqref="B1392 B1385:B1389 B1384:D1384" name="Rango1_3_1_5_1_3_1"/>
    <protectedRange sqref="D1385" name="Rango1_4_1_6_1_3_1"/>
    <protectedRange sqref="D1386" name="Rango1_5_1_6_1_3_1"/>
    <protectedRange sqref="D1387" name="Rango1_6_1_6_1_3_1"/>
    <protectedRange sqref="D1388" name="Rango1_7_1_6_1_3_1"/>
    <protectedRange sqref="D1389" name="Rango1_8_1_6_1_3_1"/>
    <protectedRange sqref="B1390:B1391 D1390:D1391" name="Rango1_9_1_6_1_3_1"/>
    <protectedRange sqref="C1381" name="Rango1_12_1_3_1_3_1"/>
    <protectedRange sqref="C1382:C1383 C1385:C1388" name="Rango1_13_1_3_1_3_1"/>
    <protectedRange sqref="C1389" name="Rango1_18_1_3_1_3_1"/>
    <protectedRange sqref="C1390:C1391" name="Rango1_19_1_3_1_3_1"/>
    <protectedRange sqref="D1392" name="Rango1_21_1_7_1_3_1"/>
    <protectedRange sqref="D1393:D1394" name="Rango1_22_1_7_1_3_1"/>
    <protectedRange sqref="D1395" name="Rango1_24_1_7_1_3_1"/>
    <protectedRange sqref="D1396" name="Rango1_25_1_7_1_3_1"/>
    <protectedRange sqref="D1397" name="Rango1_26_1_7_1_3_1"/>
    <protectedRange sqref="D1398" name="Rango1_27_1_7_1_3_1"/>
    <protectedRange sqref="D1399:D1400" name="Rango1_28_1_7_1_3_1"/>
    <protectedRange sqref="D1401" name="Rango1_30_1_6_1_3_1"/>
    <protectedRange sqref="D1402" name="Rango1_31_1_7_1_3_1"/>
    <protectedRange sqref="D1403" name="Rango1_32_1_6_1_3_1"/>
    <protectedRange sqref="D1404" name="Rango1_33_1_6_1_3_1"/>
    <protectedRange sqref="D1405" name="Rango1_34_1_6_1_3_1"/>
    <protectedRange sqref="D1411:D1443 D1406" name="Rango1_35_1_7_1_3_1"/>
    <protectedRange sqref="D1407 D1444" name="Rango1_36_1_7_1_3_1"/>
    <protectedRange sqref="D1408 D1445" name="Rango1_37_1_6_1_3_1"/>
    <protectedRange sqref="D1409 D1446" name="Rango1_38_1_6_1_3_1"/>
    <protectedRange sqref="D1410 D1447" name="Rango1_39_1_6_1_3_1"/>
  </protectedRanges>
  <mergeCells count="25">
    <mergeCell ref="A1300:D1300"/>
    <mergeCell ref="A1380:D1380"/>
    <mergeCell ref="A1483:D1483"/>
    <mergeCell ref="A3:D7"/>
    <mergeCell ref="A1484:D1484"/>
    <mergeCell ref="A1485:D1485"/>
    <mergeCell ref="A1486:D1486"/>
    <mergeCell ref="A1:D1"/>
    <mergeCell ref="A2:D2"/>
    <mergeCell ref="A1188:D1188"/>
    <mergeCell ref="A1094:D1094"/>
    <mergeCell ref="A1023:D1023"/>
    <mergeCell ref="A971:D971"/>
    <mergeCell ref="A880:D880"/>
    <mergeCell ref="A805:D805"/>
    <mergeCell ref="A151:D151"/>
    <mergeCell ref="A86:D86"/>
    <mergeCell ref="A36:D36"/>
    <mergeCell ref="A8:D8"/>
    <mergeCell ref="A692:D692"/>
    <mergeCell ref="A571:D571"/>
    <mergeCell ref="A466:D466"/>
    <mergeCell ref="A404:D404"/>
    <mergeCell ref="A246:D246"/>
    <mergeCell ref="A198:D198"/>
  </mergeCells>
  <hyperlinks>
    <hyperlink ref="A571:D571" location="'formato 8b 124'!O13" display="SAN FRANCISCO TLALTENCO"/>
    <hyperlink ref="A466:D466" location="'formato 8b 124'!O18" display="ZAPOTITLA"/>
    <hyperlink ref="A246:D246" location="'formato 8b 124'!O9" display="CENTRAL TLÁHUAC"/>
    <hyperlink ref="A198:D198" location="'formato 8b 124'!O23" display="MIGUEL HIDALGO"/>
    <hyperlink ref="A151:D151" location="'formato 8b 124'!O24" display="GENERAL FELIPE ASTORGA  OCHOA"/>
    <hyperlink ref="A36:D36" location="'formato 8b 124'!O12" display="SAN JOSE"/>
    <hyperlink ref="A8:D8" location="'formato 8b 124'!O10" display="TIPÍCO REGIONAL"/>
    <hyperlink ref="A86:D86" location="'formato 8b 124'!O17" display="ZAPOTITLAN"/>
    <hyperlink ref="A880:D880" location="'formato 8b 124'!O22" display="OLIVOS"/>
    <hyperlink ref="A971:D971" location="'formato 8b 124'!O16" display="SANTA CATARINA"/>
    <hyperlink ref="A1023:D1023" location="'formato 8b 124'!O19" display="ESTACIÓN"/>
    <hyperlink ref="A1094:D1094" location="'formato 8b 124'!O20" display="ABRAHAM DEL LLANO NOPALERA"/>
    <hyperlink ref="A1188:D1188" location="'formato 8b 124'!O21" display="DEL MAR"/>
    <hyperlink ref="A1300:D1300" location="'formato 8b 124'!O26" display="SAN JUAN IXTAYOPAN"/>
    <hyperlink ref="A1380:D1380" location="'formato 8b 124'!O26" display="MIXQUIC"/>
    <hyperlink ref="A404:D404" location="'formato 8b 124'!O11" display="SANTA CECILIA"/>
    <hyperlink ref="A692:D692" location="'formato 8b 124'!O14" display="SELENE"/>
    <hyperlink ref="A805:D805" location="'formato 8b 124'!O15" display="AMPLIACIÓN SELENE"/>
  </hyperlinks>
  <printOptions horizontalCentered="1" verticalCentered="1"/>
  <pageMargins left="0.8267716535433072" right="0.1968503937007874" top="0.3937007874015748" bottom="0.3937007874015748" header="0" footer="0"/>
  <pageSetup horizontalDpi="600" verticalDpi="600" orientation="portrait" paperSize="5" scale="65" r:id="rId2"/>
  <drawing r:id="rId1"/>
</worksheet>
</file>

<file path=xl/worksheets/sheet23.xml><?xml version="1.0" encoding="utf-8"?>
<worksheet xmlns="http://schemas.openxmlformats.org/spreadsheetml/2006/main" xmlns:r="http://schemas.openxmlformats.org/officeDocument/2006/relationships">
  <dimension ref="B2:N47"/>
  <sheetViews>
    <sheetView tabSelected="1" zoomScalePageLayoutView="0" workbookViewId="0" topLeftCell="A10">
      <selection activeCell="M24" sqref="M24"/>
    </sheetView>
  </sheetViews>
  <sheetFormatPr defaultColWidth="11.421875" defaultRowHeight="12.75"/>
  <cols>
    <col min="2" max="2" width="8.140625" style="0" bestFit="1" customWidth="1"/>
    <col min="3" max="3" width="42.7109375" style="0" customWidth="1"/>
    <col min="4" max="4" width="16.140625" style="0" customWidth="1"/>
    <col min="5" max="5" width="14.421875" style="0" customWidth="1"/>
    <col min="8" max="8" width="15.28125" style="0" bestFit="1" customWidth="1"/>
    <col min="9" max="9" width="14.140625" style="0" bestFit="1" customWidth="1"/>
  </cols>
  <sheetData>
    <row r="1" ht="13.5" thickBot="1"/>
    <row r="2" spans="2:11" ht="15.75" customHeight="1">
      <c r="B2" s="345" t="s">
        <v>5248</v>
      </c>
      <c r="C2" s="346"/>
      <c r="D2" s="346"/>
      <c r="E2" s="346"/>
      <c r="F2" s="346"/>
      <c r="G2" s="346"/>
      <c r="H2" s="346"/>
      <c r="I2" s="346"/>
      <c r="J2" s="346"/>
      <c r="K2" s="347"/>
    </row>
    <row r="3" spans="2:11" ht="15.75" customHeight="1">
      <c r="B3" s="348"/>
      <c r="C3" s="349"/>
      <c r="D3" s="349"/>
      <c r="E3" s="349"/>
      <c r="F3" s="349"/>
      <c r="G3" s="349"/>
      <c r="H3" s="349"/>
      <c r="I3" s="349"/>
      <c r="J3" s="349"/>
      <c r="K3" s="350"/>
    </row>
    <row r="4" spans="2:11" ht="15" customHeight="1">
      <c r="B4" s="348"/>
      <c r="C4" s="349"/>
      <c r="D4" s="349"/>
      <c r="E4" s="349"/>
      <c r="F4" s="349"/>
      <c r="G4" s="349"/>
      <c r="H4" s="349"/>
      <c r="I4" s="349"/>
      <c r="J4" s="349"/>
      <c r="K4" s="350"/>
    </row>
    <row r="5" spans="2:11" ht="15" customHeight="1">
      <c r="B5" s="348"/>
      <c r="C5" s="349"/>
      <c r="D5" s="349"/>
      <c r="E5" s="349"/>
      <c r="F5" s="349"/>
      <c r="G5" s="349"/>
      <c r="H5" s="349"/>
      <c r="I5" s="349"/>
      <c r="J5" s="349"/>
      <c r="K5" s="350"/>
    </row>
    <row r="6" spans="2:11" ht="15.75" customHeight="1" thickBot="1">
      <c r="B6" s="351"/>
      <c r="C6" s="352"/>
      <c r="D6" s="352"/>
      <c r="E6" s="352"/>
      <c r="F6" s="352"/>
      <c r="G6" s="352"/>
      <c r="H6" s="352"/>
      <c r="I6" s="352"/>
      <c r="J6" s="352"/>
      <c r="K6" s="353"/>
    </row>
    <row r="7" spans="2:11" ht="15" customHeight="1">
      <c r="B7" s="354" t="s">
        <v>5249</v>
      </c>
      <c r="C7" s="355"/>
      <c r="D7" s="355"/>
      <c r="E7" s="355"/>
      <c r="F7" s="355"/>
      <c r="G7" s="355"/>
      <c r="H7" s="355"/>
      <c r="I7" s="355"/>
      <c r="J7" s="355"/>
      <c r="K7" s="356"/>
    </row>
    <row r="8" spans="2:11" ht="15" customHeight="1">
      <c r="B8" s="357"/>
      <c r="C8" s="358"/>
      <c r="D8" s="358"/>
      <c r="E8" s="358"/>
      <c r="F8" s="358"/>
      <c r="G8" s="358"/>
      <c r="H8" s="358"/>
      <c r="I8" s="358"/>
      <c r="J8" s="358"/>
      <c r="K8" s="359"/>
    </row>
    <row r="9" spans="2:11" ht="15" customHeight="1">
      <c r="B9" s="357"/>
      <c r="C9" s="358"/>
      <c r="D9" s="358"/>
      <c r="E9" s="358"/>
      <c r="F9" s="358"/>
      <c r="G9" s="358"/>
      <c r="H9" s="358"/>
      <c r="I9" s="358"/>
      <c r="J9" s="358"/>
      <c r="K9" s="359"/>
    </row>
    <row r="10" spans="2:11" ht="15" customHeight="1">
      <c r="B10" s="357"/>
      <c r="C10" s="358"/>
      <c r="D10" s="358"/>
      <c r="E10" s="358"/>
      <c r="F10" s="358"/>
      <c r="G10" s="358"/>
      <c r="H10" s="358"/>
      <c r="I10" s="358"/>
      <c r="J10" s="358"/>
      <c r="K10" s="359"/>
    </row>
    <row r="11" spans="2:11" ht="23.25" customHeight="1" thickBot="1">
      <c r="B11" s="360"/>
      <c r="C11" s="361"/>
      <c r="D11" s="361"/>
      <c r="E11" s="361"/>
      <c r="F11" s="361"/>
      <c r="G11" s="361"/>
      <c r="H11" s="361"/>
      <c r="I11" s="361"/>
      <c r="J11" s="361"/>
      <c r="K11" s="362"/>
    </row>
    <row r="12" spans="2:14" s="248" customFormat="1" ht="120" customHeight="1" thickBot="1">
      <c r="B12" s="363" t="s">
        <v>5250</v>
      </c>
      <c r="C12" s="363" t="s">
        <v>5251</v>
      </c>
      <c r="D12" s="365" t="s">
        <v>5252</v>
      </c>
      <c r="E12" s="366"/>
      <c r="F12" s="365" t="s">
        <v>5253</v>
      </c>
      <c r="G12" s="366"/>
      <c r="H12" s="365" t="s">
        <v>5254</v>
      </c>
      <c r="I12" s="366"/>
      <c r="J12" s="365" t="s">
        <v>5255</v>
      </c>
      <c r="K12" s="366"/>
      <c r="N12" s="249"/>
    </row>
    <row r="13" spans="2:14" ht="13.5" thickBot="1">
      <c r="B13" s="364"/>
      <c r="C13" s="364"/>
      <c r="D13" s="250" t="s">
        <v>5256</v>
      </c>
      <c r="E13" s="250" t="s">
        <v>5257</v>
      </c>
      <c r="F13" s="250" t="s">
        <v>5256</v>
      </c>
      <c r="G13" s="250" t="s">
        <v>5257</v>
      </c>
      <c r="H13" s="250" t="s">
        <v>5256</v>
      </c>
      <c r="I13" s="250" t="s">
        <v>5257</v>
      </c>
      <c r="J13" s="250" t="s">
        <v>5256</v>
      </c>
      <c r="K13" s="250" t="s">
        <v>5257</v>
      </c>
      <c r="N13" s="249"/>
    </row>
    <row r="14" spans="2:14" ht="18.75">
      <c r="B14" s="251">
        <v>2016</v>
      </c>
      <c r="C14" s="252" t="s">
        <v>5258</v>
      </c>
      <c r="D14" s="253" t="s">
        <v>5259</v>
      </c>
      <c r="E14" s="253" t="s">
        <v>5259</v>
      </c>
      <c r="F14" s="253"/>
      <c r="G14" s="253"/>
      <c r="H14" s="254"/>
      <c r="I14" s="254"/>
      <c r="J14" s="253"/>
      <c r="K14" s="255"/>
      <c r="N14" s="249"/>
    </row>
    <row r="15" spans="2:14" ht="18.75">
      <c r="B15" s="256">
        <v>2016</v>
      </c>
      <c r="C15" s="257" t="s">
        <v>5260</v>
      </c>
      <c r="D15" s="258" t="s">
        <v>5259</v>
      </c>
      <c r="E15" s="258" t="s">
        <v>5259</v>
      </c>
      <c r="F15" s="258"/>
      <c r="G15" s="258"/>
      <c r="H15" s="259"/>
      <c r="I15" s="259"/>
      <c r="J15" s="258"/>
      <c r="K15" s="260"/>
      <c r="N15" s="249"/>
    </row>
    <row r="16" spans="2:14" ht="18.75">
      <c r="B16" s="256">
        <v>2016</v>
      </c>
      <c r="C16" s="257" t="s">
        <v>5148</v>
      </c>
      <c r="D16" s="258" t="s">
        <v>5259</v>
      </c>
      <c r="E16" s="258" t="s">
        <v>5259</v>
      </c>
      <c r="F16" s="258"/>
      <c r="G16" s="258"/>
      <c r="H16" s="259"/>
      <c r="I16" s="259"/>
      <c r="J16" s="258"/>
      <c r="K16" s="260"/>
      <c r="N16" s="249"/>
    </row>
    <row r="17" spans="2:14" ht="18.75">
      <c r="B17" s="256">
        <v>2016</v>
      </c>
      <c r="C17" s="257" t="s">
        <v>5261</v>
      </c>
      <c r="D17" s="258" t="s">
        <v>5259</v>
      </c>
      <c r="E17" s="258" t="s">
        <v>5259</v>
      </c>
      <c r="F17" s="258"/>
      <c r="G17" s="258"/>
      <c r="H17" s="259"/>
      <c r="I17" s="259"/>
      <c r="J17" s="258"/>
      <c r="K17" s="260"/>
      <c r="N17" s="249"/>
    </row>
    <row r="18" spans="2:14" ht="18.75">
      <c r="B18" s="256">
        <v>2016</v>
      </c>
      <c r="C18" s="257" t="s">
        <v>5262</v>
      </c>
      <c r="D18" s="258" t="s">
        <v>5259</v>
      </c>
      <c r="E18" s="258" t="s">
        <v>5259</v>
      </c>
      <c r="F18" s="258"/>
      <c r="G18" s="258"/>
      <c r="H18" s="259"/>
      <c r="I18" s="259"/>
      <c r="J18" s="258"/>
      <c r="K18" s="260"/>
      <c r="N18" s="249"/>
    </row>
    <row r="19" spans="2:14" ht="18.75">
      <c r="B19" s="256">
        <v>2016</v>
      </c>
      <c r="C19" s="257" t="s">
        <v>5156</v>
      </c>
      <c r="D19" s="258" t="s">
        <v>5259</v>
      </c>
      <c r="E19" s="258" t="s">
        <v>5259</v>
      </c>
      <c r="F19" s="258"/>
      <c r="G19" s="258"/>
      <c r="H19" s="259"/>
      <c r="I19" s="259"/>
      <c r="J19" s="258"/>
      <c r="K19" s="260"/>
      <c r="N19" s="249"/>
    </row>
    <row r="20" spans="2:14" ht="18.75">
      <c r="B20" s="256">
        <v>2016</v>
      </c>
      <c r="C20" s="257" t="s">
        <v>5263</v>
      </c>
      <c r="D20" s="258" t="s">
        <v>5259</v>
      </c>
      <c r="E20" s="258" t="s">
        <v>5259</v>
      </c>
      <c r="F20" s="258"/>
      <c r="G20" s="258"/>
      <c r="H20" s="259"/>
      <c r="I20" s="259"/>
      <c r="J20" s="258"/>
      <c r="K20" s="260"/>
      <c r="N20" s="249"/>
    </row>
    <row r="21" spans="2:14" ht="18.75">
      <c r="B21" s="256">
        <v>2016</v>
      </c>
      <c r="C21" s="257" t="s">
        <v>5182</v>
      </c>
      <c r="D21" s="258" t="s">
        <v>5259</v>
      </c>
      <c r="E21" s="258" t="s">
        <v>5259</v>
      </c>
      <c r="F21" s="258"/>
      <c r="G21" s="258"/>
      <c r="H21" s="259"/>
      <c r="I21" s="259"/>
      <c r="J21" s="258"/>
      <c r="K21" s="260"/>
      <c r="N21" s="249"/>
    </row>
    <row r="22" spans="2:14" ht="18.75">
      <c r="B22" s="256">
        <v>2016</v>
      </c>
      <c r="C22" s="257" t="s">
        <v>5264</v>
      </c>
      <c r="D22" s="258" t="s">
        <v>5259</v>
      </c>
      <c r="E22" s="258" t="s">
        <v>5259</v>
      </c>
      <c r="F22" s="258"/>
      <c r="G22" s="258"/>
      <c r="H22" s="259"/>
      <c r="I22" s="259"/>
      <c r="J22" s="258"/>
      <c r="K22" s="260"/>
      <c r="N22" s="249"/>
    </row>
    <row r="23" spans="2:14" ht="18.75">
      <c r="B23" s="256">
        <v>2016</v>
      </c>
      <c r="C23" s="257" t="s">
        <v>5265</v>
      </c>
      <c r="D23" s="258" t="s">
        <v>5259</v>
      </c>
      <c r="E23" s="258" t="s">
        <v>5259</v>
      </c>
      <c r="F23" s="258"/>
      <c r="G23" s="258"/>
      <c r="H23" s="259"/>
      <c r="I23" s="259"/>
      <c r="J23" s="258"/>
      <c r="K23" s="260"/>
      <c r="N23" s="249"/>
    </row>
    <row r="24" spans="2:14" ht="18.75">
      <c r="B24" s="256">
        <v>2016</v>
      </c>
      <c r="C24" s="257" t="s">
        <v>5266</v>
      </c>
      <c r="D24" s="258" t="s">
        <v>5259</v>
      </c>
      <c r="E24" s="258" t="s">
        <v>5259</v>
      </c>
      <c r="F24" s="258"/>
      <c r="G24" s="258"/>
      <c r="H24" s="259"/>
      <c r="I24" s="259"/>
      <c r="J24" s="258"/>
      <c r="K24" s="260"/>
      <c r="N24" s="249"/>
    </row>
    <row r="25" spans="2:14" ht="18.75">
      <c r="B25" s="256">
        <v>2016</v>
      </c>
      <c r="C25" s="257" t="s">
        <v>5267</v>
      </c>
      <c r="D25" s="258" t="s">
        <v>5259</v>
      </c>
      <c r="E25" s="258" t="s">
        <v>5259</v>
      </c>
      <c r="F25" s="258"/>
      <c r="G25" s="258"/>
      <c r="H25" s="259"/>
      <c r="I25" s="259"/>
      <c r="J25" s="258"/>
      <c r="K25" s="260"/>
      <c r="N25" s="249"/>
    </row>
    <row r="26" spans="2:14" ht="18.75">
      <c r="B26" s="256">
        <v>2016</v>
      </c>
      <c r="C26" s="257" t="s">
        <v>5167</v>
      </c>
      <c r="D26" s="258" t="s">
        <v>5259</v>
      </c>
      <c r="E26" s="258" t="s">
        <v>5259</v>
      </c>
      <c r="F26" s="258"/>
      <c r="G26" s="258"/>
      <c r="H26" s="259"/>
      <c r="I26" s="259"/>
      <c r="J26" s="258"/>
      <c r="K26" s="260"/>
      <c r="N26" s="249"/>
    </row>
    <row r="27" spans="2:14" ht="18.75">
      <c r="B27" s="256">
        <v>2016</v>
      </c>
      <c r="C27" s="257" t="s">
        <v>5168</v>
      </c>
      <c r="D27" s="258" t="s">
        <v>5259</v>
      </c>
      <c r="E27" s="258" t="s">
        <v>5259</v>
      </c>
      <c r="F27" s="258"/>
      <c r="G27" s="258"/>
      <c r="H27" s="259"/>
      <c r="I27" s="259"/>
      <c r="J27" s="258"/>
      <c r="K27" s="260"/>
      <c r="N27" s="249"/>
    </row>
    <row r="28" spans="2:14" ht="18.75">
      <c r="B28" s="256">
        <v>2016</v>
      </c>
      <c r="C28" s="257" t="s">
        <v>5169</v>
      </c>
      <c r="D28" s="258" t="s">
        <v>5259</v>
      </c>
      <c r="E28" s="258" t="s">
        <v>5259</v>
      </c>
      <c r="F28" s="258"/>
      <c r="G28" s="258"/>
      <c r="H28" s="259"/>
      <c r="I28" s="259"/>
      <c r="J28" s="258"/>
      <c r="K28" s="260"/>
      <c r="N28" s="249"/>
    </row>
    <row r="29" spans="2:14" ht="18.75">
      <c r="B29" s="256">
        <v>2016</v>
      </c>
      <c r="C29" s="257" t="s">
        <v>5268</v>
      </c>
      <c r="D29" s="258" t="s">
        <v>5259</v>
      </c>
      <c r="E29" s="258" t="s">
        <v>5259</v>
      </c>
      <c r="F29" s="258"/>
      <c r="G29" s="258"/>
      <c r="H29" s="259"/>
      <c r="I29" s="259"/>
      <c r="J29" s="258"/>
      <c r="K29" s="260"/>
      <c r="N29" s="249"/>
    </row>
    <row r="30" spans="2:14" ht="18.75">
      <c r="B30" s="256">
        <v>2016</v>
      </c>
      <c r="C30" s="257" t="s">
        <v>5269</v>
      </c>
      <c r="D30" s="258" t="s">
        <v>5259</v>
      </c>
      <c r="E30" s="258" t="s">
        <v>5259</v>
      </c>
      <c r="F30" s="258"/>
      <c r="G30" s="258"/>
      <c r="H30" s="259"/>
      <c r="I30" s="259"/>
      <c r="J30" s="258"/>
      <c r="K30" s="260"/>
      <c r="N30" s="249"/>
    </row>
    <row r="31" spans="2:14" ht="18.75">
      <c r="B31" s="256">
        <v>2016</v>
      </c>
      <c r="C31" s="261" t="s">
        <v>5270</v>
      </c>
      <c r="D31" s="258" t="s">
        <v>5259</v>
      </c>
      <c r="E31" s="258" t="s">
        <v>5259</v>
      </c>
      <c r="F31" s="262"/>
      <c r="G31" s="262"/>
      <c r="H31" s="263"/>
      <c r="I31" s="263"/>
      <c r="J31" s="262"/>
      <c r="K31" s="264"/>
      <c r="N31" s="249"/>
    </row>
    <row r="32" spans="2:14" ht="19.5" thickBot="1">
      <c r="B32" s="256">
        <v>2016</v>
      </c>
      <c r="C32" s="265" t="s">
        <v>5271</v>
      </c>
      <c r="D32" s="266" t="s">
        <v>5259</v>
      </c>
      <c r="E32" s="266" t="s">
        <v>5259</v>
      </c>
      <c r="F32" s="266"/>
      <c r="G32" s="266"/>
      <c r="H32" s="267"/>
      <c r="I32" s="267"/>
      <c r="J32" s="266"/>
      <c r="K32" s="268"/>
      <c r="N32" s="249"/>
    </row>
    <row r="33" spans="2:14" ht="12.75">
      <c r="B33" s="269"/>
      <c r="C33" s="270"/>
      <c r="D33" s="269"/>
      <c r="E33" s="269"/>
      <c r="F33" s="269"/>
      <c r="G33" s="269"/>
      <c r="H33" s="269"/>
      <c r="I33" s="269"/>
      <c r="J33" s="269"/>
      <c r="K33" s="269"/>
      <c r="N33" s="249"/>
    </row>
    <row r="34" spans="2:14" ht="12.75">
      <c r="B34" s="339" t="s">
        <v>5272</v>
      </c>
      <c r="C34" s="340"/>
      <c r="D34" s="340"/>
      <c r="E34" s="340"/>
      <c r="F34" s="340"/>
      <c r="G34" s="340"/>
      <c r="H34" s="340"/>
      <c r="I34" s="340"/>
      <c r="J34" s="340"/>
      <c r="K34" s="341"/>
      <c r="N34" s="249"/>
    </row>
    <row r="35" spans="2:14" ht="12.75">
      <c r="B35" s="339" t="s">
        <v>5273</v>
      </c>
      <c r="C35" s="340"/>
      <c r="D35" s="340"/>
      <c r="E35" s="340"/>
      <c r="F35" s="340"/>
      <c r="G35" s="340"/>
      <c r="H35" s="340"/>
      <c r="I35" s="340"/>
      <c r="J35" s="340"/>
      <c r="K35" s="341"/>
      <c r="N35" s="249"/>
    </row>
    <row r="36" spans="2:14" ht="12.75">
      <c r="B36" s="339" t="s">
        <v>5291</v>
      </c>
      <c r="C36" s="340"/>
      <c r="D36" s="340"/>
      <c r="E36" s="340"/>
      <c r="F36" s="340"/>
      <c r="G36" s="340"/>
      <c r="H36" s="340"/>
      <c r="I36" s="340"/>
      <c r="J36" s="340"/>
      <c r="K36" s="341"/>
      <c r="N36" s="249"/>
    </row>
    <row r="37" spans="2:14" ht="13.5" thickBot="1">
      <c r="B37" s="342" t="s">
        <v>5292</v>
      </c>
      <c r="C37" s="343"/>
      <c r="D37" s="343"/>
      <c r="E37" s="343"/>
      <c r="F37" s="343"/>
      <c r="G37" s="343"/>
      <c r="H37" s="343"/>
      <c r="I37" s="343"/>
      <c r="J37" s="343"/>
      <c r="K37" s="344"/>
      <c r="N37" s="249"/>
    </row>
    <row r="38" ht="12.75">
      <c r="N38" s="249"/>
    </row>
    <row r="39" ht="12.75">
      <c r="N39" s="249"/>
    </row>
    <row r="40" ht="12.75">
      <c r="N40" s="249"/>
    </row>
    <row r="41" ht="12.75">
      <c r="N41" s="249"/>
    </row>
    <row r="42" ht="12.75">
      <c r="N42" s="249"/>
    </row>
    <row r="43" ht="12.75">
      <c r="N43" s="249"/>
    </row>
    <row r="44" ht="12.75">
      <c r="N44" s="249"/>
    </row>
    <row r="45" ht="12.75">
      <c r="N45" s="249"/>
    </row>
    <row r="46" ht="12.75">
      <c r="N46" s="249"/>
    </row>
    <row r="47" ht="12.75">
      <c r="N47" s="90"/>
    </row>
  </sheetData>
  <sheetProtection/>
  <mergeCells count="12">
    <mergeCell ref="H12:I12"/>
    <mergeCell ref="J12:K12"/>
    <mergeCell ref="B34:K34"/>
    <mergeCell ref="B35:K35"/>
    <mergeCell ref="B36:K36"/>
    <mergeCell ref="B37:K37"/>
    <mergeCell ref="B2:K6"/>
    <mergeCell ref="B7:K11"/>
    <mergeCell ref="B12:B13"/>
    <mergeCell ref="C12:C13"/>
    <mergeCell ref="D12:E12"/>
    <mergeCell ref="F12:G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B8:F107"/>
  <sheetViews>
    <sheetView zoomScalePageLayoutView="0" workbookViewId="0" topLeftCell="A4">
      <selection activeCell="D30" sqref="D30"/>
    </sheetView>
  </sheetViews>
  <sheetFormatPr defaultColWidth="11.421875" defaultRowHeight="12.75"/>
  <cols>
    <col min="1" max="1" width="4.57421875" style="0" customWidth="1"/>
    <col min="3" max="3" width="48.7109375" style="0" customWidth="1"/>
    <col min="4" max="4" width="58.28125" style="0" customWidth="1"/>
    <col min="5" max="5" width="54.140625" style="0" customWidth="1"/>
    <col min="6" max="6" width="0.13671875" style="0" customWidth="1"/>
  </cols>
  <sheetData>
    <row r="8" spans="2:6" ht="12.75">
      <c r="B8" s="276"/>
      <c r="C8" s="276"/>
      <c r="D8" s="276"/>
      <c r="E8" s="276"/>
      <c r="F8" s="276"/>
    </row>
    <row r="9" spans="2:6" ht="12.75">
      <c r="B9" s="278" t="s">
        <v>101</v>
      </c>
      <c r="C9" s="279"/>
      <c r="D9" s="279"/>
      <c r="E9" s="279"/>
      <c r="F9" s="280"/>
    </row>
    <row r="10" spans="2:6" ht="12.75">
      <c r="B10" s="281" t="s">
        <v>102</v>
      </c>
      <c r="C10" s="281"/>
      <c r="D10" s="281"/>
      <c r="E10" s="281"/>
      <c r="F10" s="281"/>
    </row>
    <row r="13" spans="2:5" ht="18">
      <c r="B13" s="277" t="s">
        <v>106</v>
      </c>
      <c r="C13" s="277"/>
      <c r="D13" s="277"/>
      <c r="E13" s="277"/>
    </row>
    <row r="14" ht="12.75">
      <c r="B14" s="12"/>
    </row>
    <row r="15" spans="2:5" ht="25.5">
      <c r="B15" s="6" t="s">
        <v>15</v>
      </c>
      <c r="C15" s="6" t="s">
        <v>16</v>
      </c>
      <c r="D15" s="6" t="s">
        <v>17</v>
      </c>
      <c r="E15" s="31" t="s">
        <v>18</v>
      </c>
    </row>
    <row r="16" spans="2:5" ht="38.25">
      <c r="B16" s="53">
        <v>1</v>
      </c>
      <c r="C16" s="123" t="s">
        <v>375</v>
      </c>
      <c r="D16" s="124" t="s">
        <v>774</v>
      </c>
      <c r="E16" s="144" t="s">
        <v>3900</v>
      </c>
    </row>
    <row r="17" spans="2:5" ht="38.25">
      <c r="B17" s="53">
        <v>2</v>
      </c>
      <c r="C17" s="123" t="s">
        <v>376</v>
      </c>
      <c r="D17" s="126" t="s">
        <v>377</v>
      </c>
      <c r="E17" s="144" t="s">
        <v>378</v>
      </c>
    </row>
    <row r="18" spans="2:5" ht="25.5">
      <c r="B18" s="53">
        <v>3</v>
      </c>
      <c r="C18" s="123" t="s">
        <v>379</v>
      </c>
      <c r="D18" s="127" t="s">
        <v>3511</v>
      </c>
      <c r="E18" s="144" t="s">
        <v>380</v>
      </c>
    </row>
    <row r="19" spans="2:5" ht="25.5">
      <c r="B19" s="53">
        <v>4</v>
      </c>
      <c r="C19" s="128" t="s">
        <v>379</v>
      </c>
      <c r="D19" s="127" t="s">
        <v>381</v>
      </c>
      <c r="E19" s="145" t="s">
        <v>382</v>
      </c>
    </row>
    <row r="20" spans="2:5" ht="25.5">
      <c r="B20" s="53">
        <v>5</v>
      </c>
      <c r="C20" s="129" t="s">
        <v>383</v>
      </c>
      <c r="D20" s="126" t="s">
        <v>384</v>
      </c>
      <c r="E20" s="143" t="s">
        <v>385</v>
      </c>
    </row>
    <row r="21" spans="2:5" ht="25.5">
      <c r="B21" s="53">
        <v>6</v>
      </c>
      <c r="C21" s="123" t="s">
        <v>386</v>
      </c>
      <c r="D21" s="126" t="s">
        <v>387</v>
      </c>
      <c r="E21" s="144" t="s">
        <v>388</v>
      </c>
    </row>
    <row r="22" spans="2:5" ht="25.5">
      <c r="B22" s="53">
        <v>7</v>
      </c>
      <c r="C22" s="123" t="s">
        <v>389</v>
      </c>
      <c r="D22" s="131" t="s">
        <v>774</v>
      </c>
      <c r="E22" s="144" t="s">
        <v>390</v>
      </c>
    </row>
    <row r="23" spans="2:5" ht="25.5">
      <c r="B23" s="53">
        <v>8</v>
      </c>
      <c r="C23" s="123" t="s">
        <v>389</v>
      </c>
      <c r="D23" s="126" t="s">
        <v>775</v>
      </c>
      <c r="E23" s="144" t="s">
        <v>391</v>
      </c>
    </row>
    <row r="24" spans="2:5" ht="25.5">
      <c r="B24" s="53">
        <v>9</v>
      </c>
      <c r="C24" s="129" t="s">
        <v>392</v>
      </c>
      <c r="D24" s="126" t="s">
        <v>393</v>
      </c>
      <c r="E24" s="143" t="s">
        <v>394</v>
      </c>
    </row>
    <row r="25" spans="2:5" ht="25.5">
      <c r="B25" s="53">
        <v>10</v>
      </c>
      <c r="C25" s="129" t="s">
        <v>399</v>
      </c>
      <c r="D25" s="126" t="s">
        <v>395</v>
      </c>
      <c r="E25" s="143" t="s">
        <v>396</v>
      </c>
    </row>
    <row r="26" spans="2:5" ht="25.5">
      <c r="B26" s="53">
        <v>11</v>
      </c>
      <c r="C26" s="129" t="s">
        <v>400</v>
      </c>
      <c r="D26" s="126" t="s">
        <v>397</v>
      </c>
      <c r="E26" s="143" t="s">
        <v>398</v>
      </c>
    </row>
    <row r="27" spans="2:5" ht="25.5">
      <c r="B27" s="53">
        <v>12</v>
      </c>
      <c r="C27" s="132" t="s">
        <v>401</v>
      </c>
      <c r="D27" s="132" t="s">
        <v>402</v>
      </c>
      <c r="E27" s="143" t="s">
        <v>403</v>
      </c>
    </row>
    <row r="28" spans="2:5" ht="25.5">
      <c r="B28" s="53">
        <v>13</v>
      </c>
      <c r="C28" s="132" t="s">
        <v>404</v>
      </c>
      <c r="D28" s="132" t="s">
        <v>405</v>
      </c>
      <c r="E28" s="143" t="s">
        <v>407</v>
      </c>
    </row>
    <row r="29" spans="2:5" ht="25.5">
      <c r="B29" s="53">
        <v>14</v>
      </c>
      <c r="C29" s="132" t="s">
        <v>408</v>
      </c>
      <c r="D29" s="132" t="s">
        <v>409</v>
      </c>
      <c r="E29" s="143" t="s">
        <v>406</v>
      </c>
    </row>
    <row r="30" spans="2:5" ht="38.25">
      <c r="B30" s="53">
        <v>15</v>
      </c>
      <c r="C30" s="132" t="s">
        <v>410</v>
      </c>
      <c r="D30" s="132" t="s">
        <v>411</v>
      </c>
      <c r="E30" s="143" t="s">
        <v>412</v>
      </c>
    </row>
    <row r="31" spans="2:5" ht="38.25">
      <c r="B31" s="53">
        <v>16</v>
      </c>
      <c r="C31" s="132" t="s">
        <v>410</v>
      </c>
      <c r="D31" s="132" t="s">
        <v>413</v>
      </c>
      <c r="E31" s="146" t="s">
        <v>3526</v>
      </c>
    </row>
    <row r="32" spans="2:5" ht="25.5">
      <c r="B32" s="53">
        <v>17</v>
      </c>
      <c r="C32" s="132" t="s">
        <v>415</v>
      </c>
      <c r="D32" s="132" t="s">
        <v>414</v>
      </c>
      <c r="E32" s="143" t="s">
        <v>416</v>
      </c>
    </row>
    <row r="33" spans="2:5" ht="25.5">
      <c r="B33" s="53">
        <v>18</v>
      </c>
      <c r="C33" s="132" t="s">
        <v>417</v>
      </c>
      <c r="D33" s="132" t="s">
        <v>418</v>
      </c>
      <c r="E33" s="143" t="s">
        <v>419</v>
      </c>
    </row>
    <row r="34" spans="2:5" ht="25.5">
      <c r="B34" s="53">
        <v>19</v>
      </c>
      <c r="C34" s="132" t="s">
        <v>420</v>
      </c>
      <c r="D34" s="132" t="s">
        <v>421</v>
      </c>
      <c r="E34" s="143" t="s">
        <v>422</v>
      </c>
    </row>
    <row r="35" spans="2:5" ht="25.5">
      <c r="B35" s="53">
        <v>20</v>
      </c>
      <c r="C35" s="132" t="s">
        <v>420</v>
      </c>
      <c r="D35" s="134" t="s">
        <v>3527</v>
      </c>
      <c r="E35" s="143" t="s">
        <v>423</v>
      </c>
    </row>
    <row r="36" spans="2:5" ht="25.5">
      <c r="B36" s="53">
        <v>21</v>
      </c>
      <c r="C36" s="132" t="s">
        <v>424</v>
      </c>
      <c r="D36" s="132" t="s">
        <v>425</v>
      </c>
      <c r="E36" s="143" t="s">
        <v>426</v>
      </c>
    </row>
    <row r="37" spans="2:5" ht="25.5">
      <c r="B37" s="53">
        <v>22</v>
      </c>
      <c r="C37" s="132" t="s">
        <v>427</v>
      </c>
      <c r="D37" s="132" t="s">
        <v>3898</v>
      </c>
      <c r="E37" s="146" t="s">
        <v>2874</v>
      </c>
    </row>
    <row r="38" spans="2:5" ht="25.5">
      <c r="B38" s="53">
        <v>23</v>
      </c>
      <c r="C38" s="132" t="s">
        <v>428</v>
      </c>
      <c r="D38" s="132" t="s">
        <v>776</v>
      </c>
      <c r="E38" s="143" t="s">
        <v>777</v>
      </c>
    </row>
    <row r="39" spans="2:5" ht="25.5">
      <c r="B39" s="53">
        <v>24</v>
      </c>
      <c r="C39" s="132" t="s">
        <v>778</v>
      </c>
      <c r="D39" s="132" t="s">
        <v>779</v>
      </c>
      <c r="E39" s="143" t="s">
        <v>780</v>
      </c>
    </row>
    <row r="40" spans="2:5" ht="25.5">
      <c r="B40" s="53">
        <v>25</v>
      </c>
      <c r="C40" s="132" t="s">
        <v>781</v>
      </c>
      <c r="D40" s="132" t="s">
        <v>782</v>
      </c>
      <c r="E40" s="146" t="s">
        <v>783</v>
      </c>
    </row>
    <row r="41" spans="2:5" ht="25.5">
      <c r="B41" s="53">
        <v>26</v>
      </c>
      <c r="C41" s="132" t="s">
        <v>784</v>
      </c>
      <c r="D41" s="132" t="s">
        <v>785</v>
      </c>
      <c r="E41" s="143" t="s">
        <v>786</v>
      </c>
    </row>
    <row r="42" spans="2:5" ht="25.5">
      <c r="B42" s="53">
        <v>27</v>
      </c>
      <c r="C42" s="132" t="s">
        <v>787</v>
      </c>
      <c r="D42" s="132" t="s">
        <v>788</v>
      </c>
      <c r="E42" s="146" t="s">
        <v>789</v>
      </c>
    </row>
    <row r="43" spans="2:5" ht="25.5">
      <c r="B43" s="53">
        <v>28</v>
      </c>
      <c r="C43" s="132" t="s">
        <v>787</v>
      </c>
      <c r="D43" s="132" t="s">
        <v>454</v>
      </c>
      <c r="E43" s="143" t="s">
        <v>790</v>
      </c>
    </row>
    <row r="44" spans="2:5" ht="25.5">
      <c r="B44" s="53">
        <v>29</v>
      </c>
      <c r="C44" s="132" t="s">
        <v>787</v>
      </c>
      <c r="D44" s="132" t="s">
        <v>791</v>
      </c>
      <c r="E44" s="143" t="s">
        <v>792</v>
      </c>
    </row>
    <row r="45" spans="2:5" ht="25.5">
      <c r="B45" s="53">
        <v>30</v>
      </c>
      <c r="C45" s="132" t="s">
        <v>787</v>
      </c>
      <c r="D45" s="132" t="s">
        <v>793</v>
      </c>
      <c r="E45" s="143" t="s">
        <v>794</v>
      </c>
    </row>
    <row r="46" spans="2:5" ht="25.5">
      <c r="B46" s="53">
        <v>31</v>
      </c>
      <c r="C46" s="132" t="s">
        <v>795</v>
      </c>
      <c r="D46" s="132" t="s">
        <v>796</v>
      </c>
      <c r="E46" s="143" t="s">
        <v>797</v>
      </c>
    </row>
    <row r="47" spans="2:5" ht="38.25">
      <c r="B47" s="53">
        <v>32</v>
      </c>
      <c r="C47" s="132" t="s">
        <v>798</v>
      </c>
      <c r="D47" s="132" t="s">
        <v>799</v>
      </c>
      <c r="E47" s="143" t="s">
        <v>800</v>
      </c>
    </row>
    <row r="48" spans="2:5" ht="25.5">
      <c r="B48" s="53">
        <v>33</v>
      </c>
      <c r="C48" s="132" t="s">
        <v>801</v>
      </c>
      <c r="D48" s="132" t="s">
        <v>793</v>
      </c>
      <c r="E48" s="143" t="s">
        <v>802</v>
      </c>
    </row>
    <row r="49" spans="2:5" ht="25.5">
      <c r="B49" s="53">
        <v>34</v>
      </c>
      <c r="C49" s="132" t="s">
        <v>803</v>
      </c>
      <c r="D49" s="132" t="s">
        <v>804</v>
      </c>
      <c r="E49" s="143" t="s">
        <v>805</v>
      </c>
    </row>
    <row r="50" spans="2:5" ht="25.5">
      <c r="B50" s="53">
        <v>35</v>
      </c>
      <c r="C50" s="132" t="s">
        <v>806</v>
      </c>
      <c r="D50" s="132" t="s">
        <v>466</v>
      </c>
      <c r="E50" s="143" t="s">
        <v>807</v>
      </c>
    </row>
    <row r="51" spans="2:5" ht="25.5">
      <c r="B51" s="53">
        <v>36</v>
      </c>
      <c r="C51" s="132" t="s">
        <v>808</v>
      </c>
      <c r="D51" s="132" t="s">
        <v>809</v>
      </c>
      <c r="E51" s="143" t="s">
        <v>810</v>
      </c>
    </row>
    <row r="52" spans="2:5" ht="25.5">
      <c r="B52" s="53">
        <v>37</v>
      </c>
      <c r="C52" s="132" t="s">
        <v>811</v>
      </c>
      <c r="D52" s="132" t="s">
        <v>812</v>
      </c>
      <c r="E52" s="143" t="s">
        <v>813</v>
      </c>
    </row>
    <row r="53" spans="2:5" ht="38.25">
      <c r="B53" s="53">
        <v>38</v>
      </c>
      <c r="C53" s="132" t="s">
        <v>814</v>
      </c>
      <c r="D53" s="132" t="s">
        <v>815</v>
      </c>
      <c r="E53" s="143" t="s">
        <v>3899</v>
      </c>
    </row>
    <row r="54" spans="2:5" ht="25.5">
      <c r="B54" s="53">
        <v>39</v>
      </c>
      <c r="C54" s="132" t="s">
        <v>816</v>
      </c>
      <c r="D54" s="132" t="s">
        <v>817</v>
      </c>
      <c r="E54" s="143" t="s">
        <v>818</v>
      </c>
    </row>
    <row r="55" spans="2:5" ht="25.5">
      <c r="B55" s="53">
        <v>40</v>
      </c>
      <c r="C55" s="132" t="s">
        <v>819</v>
      </c>
      <c r="D55" s="132" t="s">
        <v>820</v>
      </c>
      <c r="E55" s="143" t="s">
        <v>821</v>
      </c>
    </row>
    <row r="56" spans="2:5" ht="25.5">
      <c r="B56" s="53">
        <v>41</v>
      </c>
      <c r="C56" s="132" t="s">
        <v>819</v>
      </c>
      <c r="D56" s="132" t="s">
        <v>822</v>
      </c>
      <c r="E56" s="143" t="s">
        <v>823</v>
      </c>
    </row>
    <row r="57" spans="2:5" ht="25.5">
      <c r="B57" s="53">
        <v>42</v>
      </c>
      <c r="C57" s="132" t="s">
        <v>428</v>
      </c>
      <c r="D57" s="132" t="s">
        <v>824</v>
      </c>
      <c r="E57" s="143" t="s">
        <v>2873</v>
      </c>
    </row>
    <row r="58" spans="2:5" ht="25.5">
      <c r="B58" s="53">
        <v>43</v>
      </c>
      <c r="C58" s="132" t="s">
        <v>825</v>
      </c>
      <c r="D58" s="132" t="s">
        <v>826</v>
      </c>
      <c r="E58" s="143" t="s">
        <v>827</v>
      </c>
    </row>
    <row r="59" spans="2:5" ht="25.5">
      <c r="B59" s="53">
        <v>44</v>
      </c>
      <c r="C59" s="132" t="s">
        <v>828</v>
      </c>
      <c r="D59" s="132" t="s">
        <v>829</v>
      </c>
      <c r="E59" s="143" t="s">
        <v>830</v>
      </c>
    </row>
    <row r="60" spans="2:5" ht="25.5">
      <c r="B60" s="53">
        <v>45</v>
      </c>
      <c r="C60" s="132" t="s">
        <v>831</v>
      </c>
      <c r="D60" s="132" t="s">
        <v>832</v>
      </c>
      <c r="E60" s="143" t="s">
        <v>833</v>
      </c>
    </row>
    <row r="61" spans="2:5" ht="25.5">
      <c r="B61" s="53">
        <v>46</v>
      </c>
      <c r="C61" s="132" t="s">
        <v>828</v>
      </c>
      <c r="D61" s="132" t="s">
        <v>834</v>
      </c>
      <c r="E61" s="143" t="s">
        <v>835</v>
      </c>
    </row>
    <row r="62" spans="2:5" ht="38.25">
      <c r="B62" s="53">
        <v>47</v>
      </c>
      <c r="C62" s="132" t="s">
        <v>814</v>
      </c>
      <c r="D62" s="132" t="s">
        <v>836</v>
      </c>
      <c r="E62" s="143" t="s">
        <v>837</v>
      </c>
    </row>
    <row r="63" spans="2:5" ht="25.5">
      <c r="B63" s="53">
        <v>48</v>
      </c>
      <c r="C63" s="132" t="s">
        <v>819</v>
      </c>
      <c r="D63" s="132" t="s">
        <v>838</v>
      </c>
      <c r="E63" s="130" t="s">
        <v>839</v>
      </c>
    </row>
    <row r="103" spans="2:4" ht="12.75">
      <c r="B103" s="7" t="s">
        <v>3</v>
      </c>
      <c r="C103" s="9" t="s">
        <v>5</v>
      </c>
      <c r="D103" s="3"/>
    </row>
    <row r="104" spans="2:4" ht="12.75">
      <c r="B104" s="4"/>
      <c r="C104" s="4"/>
      <c r="D104" s="3"/>
    </row>
    <row r="105" spans="2:4" ht="12.75">
      <c r="B105" s="7" t="s">
        <v>4</v>
      </c>
      <c r="C105" s="9" t="s">
        <v>6</v>
      </c>
      <c r="D105" s="3"/>
    </row>
    <row r="106" spans="2:4" ht="12.75">
      <c r="B106" s="4"/>
      <c r="C106" s="4"/>
      <c r="D106" s="3"/>
    </row>
    <row r="107" spans="2:4" ht="12.75">
      <c r="B107" s="7" t="s">
        <v>13</v>
      </c>
      <c r="C107" s="4"/>
      <c r="D107" s="3"/>
    </row>
  </sheetData>
  <sheetProtection/>
  <protectedRanges>
    <protectedRange sqref="F27" name="Rango1_21"/>
    <protectedRange sqref="F28" name="Rango1_22"/>
    <protectedRange sqref="F29:G29" name="Rango1_23"/>
    <protectedRange sqref="F30:G30" name="Rango1_24"/>
    <protectedRange sqref="F31:G31" name="Rango1_25"/>
    <protectedRange sqref="F32:G32" name="Rango1_26"/>
    <protectedRange sqref="F33:G33" name="Rango1_27"/>
    <protectedRange sqref="F34:G34" name="Rango1_28"/>
    <protectedRange sqref="F35:G35" name="Rango1_29"/>
    <protectedRange sqref="F36:G36" name="Rango1_30"/>
    <protectedRange sqref="F37:G37" name="Rango1_31"/>
    <protectedRange sqref="F38:G38" name="Rango1_32"/>
    <protectedRange sqref="F39:G39" name="Rango1_33"/>
    <protectedRange sqref="F40:G40" name="Rango1_34"/>
    <protectedRange sqref="F41:G63" name="Rango1_35"/>
    <protectedRange sqref="E17" name="Rango1_1_1"/>
    <protectedRange sqref="C18 E18" name="Rango1_2_1"/>
    <protectedRange sqref="C19:E19" name="Rango1_3_1"/>
    <protectedRange sqref="C20 E20" name="Rango1_4_1"/>
    <protectedRange sqref="C21 E21" name="Rango1_5_1"/>
    <protectedRange sqref="C22 E22" name="Rango1_6_1"/>
    <protectedRange sqref="C23 E23" name="Rango1_7_1"/>
    <protectedRange sqref="C24 E24" name="Rango1_8_1"/>
    <protectedRange sqref="C25 E25" name="Rango1_9_1"/>
    <protectedRange sqref="C26 E26" name="Rango1_10_1"/>
    <protectedRange sqref="D16" name="Rango1_12_1"/>
    <protectedRange sqref="D17" name="Rango1_13_1"/>
    <protectedRange sqref="D20" name="Rango1_14_1"/>
    <protectedRange sqref="D21" name="Rango1_15_1"/>
    <protectedRange sqref="D22" name="Rango1_16_1"/>
    <protectedRange sqref="D23" name="Rango1_17_1"/>
    <protectedRange sqref="D24" name="Rango1_18_1"/>
    <protectedRange sqref="D25" name="Rango1_19_1"/>
    <protectedRange sqref="D26" name="Rango1_20_1"/>
    <protectedRange sqref="E27" name="Rango1_21_1"/>
    <protectedRange sqref="E28" name="Rango1_22_1"/>
    <protectedRange sqref="E29" name="Rango1_23_1"/>
    <protectedRange sqref="E30" name="Rango1_24_1"/>
    <protectedRange sqref="E31" name="Rango1_25_1"/>
    <protectedRange sqref="E32" name="Rango1_26_1"/>
    <protectedRange sqref="E33" name="Rango1_27_1"/>
    <protectedRange sqref="E34" name="Rango1_28_1"/>
    <protectedRange sqref="E35" name="Rango1_29_1"/>
    <protectedRange sqref="E36" name="Rango1_30_1"/>
    <protectedRange sqref="E37" name="Rango1_31_1"/>
    <protectedRange sqref="E38" name="Rango1_32_1"/>
    <protectedRange sqref="E39" name="Rango1_33_1"/>
    <protectedRange sqref="E40" name="Rango1_34_1"/>
    <protectedRange sqref="E41 E46:E63" name="Rango1_35_1"/>
    <protectedRange sqref="E42" name="Rango1_36_1"/>
    <protectedRange sqref="E43" name="Rango1_37_1"/>
    <protectedRange sqref="E44" name="Rango1_38_1"/>
    <protectedRange sqref="E45" name="Rango1_39_1"/>
  </protectedRanges>
  <mergeCells count="4">
    <mergeCell ref="B8:F8"/>
    <mergeCell ref="B9:F9"/>
    <mergeCell ref="B10:F10"/>
    <mergeCell ref="B13:E13"/>
  </mergeCells>
  <printOptions/>
  <pageMargins left="0.7874015748031497" right="0.3937007874015748"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8:E128"/>
  <sheetViews>
    <sheetView zoomScalePageLayoutView="0" workbookViewId="0" topLeftCell="A58">
      <selection activeCell="D61" sqref="D6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111</v>
      </c>
      <c r="B13" s="277"/>
      <c r="C13" s="277"/>
      <c r="D13" s="277"/>
    </row>
    <row r="14" ht="12.75">
      <c r="A14" s="12"/>
    </row>
    <row r="15" spans="1:4" ht="25.5">
      <c r="A15" s="6" t="s">
        <v>15</v>
      </c>
      <c r="B15" s="6" t="s">
        <v>16</v>
      </c>
      <c r="C15" s="6" t="s">
        <v>17</v>
      </c>
      <c r="D15" s="31" t="s">
        <v>18</v>
      </c>
    </row>
    <row r="16" spans="1:4" ht="18">
      <c r="A16" s="24">
        <v>1</v>
      </c>
      <c r="B16" s="49" t="s">
        <v>231</v>
      </c>
      <c r="C16" s="55" t="s">
        <v>232</v>
      </c>
      <c r="D16" s="25" t="s">
        <v>233</v>
      </c>
    </row>
    <row r="17" spans="1:4" ht="18">
      <c r="A17" s="24">
        <v>2</v>
      </c>
      <c r="B17" s="49" t="s">
        <v>234</v>
      </c>
      <c r="C17" s="55" t="s">
        <v>235</v>
      </c>
      <c r="D17" s="25" t="s">
        <v>236</v>
      </c>
    </row>
    <row r="18" spans="1:4" ht="18">
      <c r="A18" s="24">
        <v>3</v>
      </c>
      <c r="B18" s="49" t="s">
        <v>241</v>
      </c>
      <c r="C18" s="56" t="s">
        <v>237</v>
      </c>
      <c r="D18" s="25" t="s">
        <v>238</v>
      </c>
    </row>
    <row r="19" spans="1:4" ht="18">
      <c r="A19" s="24" t="s">
        <v>239</v>
      </c>
      <c r="B19" s="50" t="s">
        <v>240</v>
      </c>
      <c r="C19" s="57" t="s">
        <v>242</v>
      </c>
      <c r="D19" s="26" t="s">
        <v>243</v>
      </c>
    </row>
    <row r="20" spans="1:4" ht="18">
      <c r="A20" s="24">
        <v>6</v>
      </c>
      <c r="B20" s="51" t="s">
        <v>244</v>
      </c>
      <c r="C20" s="55" t="s">
        <v>245</v>
      </c>
      <c r="D20" s="27" t="s">
        <v>246</v>
      </c>
    </row>
    <row r="21" spans="1:4" ht="18">
      <c r="A21" s="24">
        <v>7</v>
      </c>
      <c r="B21" s="49" t="s">
        <v>247</v>
      </c>
      <c r="C21" s="55" t="s">
        <v>248</v>
      </c>
      <c r="D21" s="25" t="s">
        <v>249</v>
      </c>
    </row>
    <row r="22" spans="1:4" ht="18">
      <c r="A22" s="24">
        <v>8</v>
      </c>
      <c r="B22" s="49" t="s">
        <v>250</v>
      </c>
      <c r="C22" s="58" t="s">
        <v>248</v>
      </c>
      <c r="D22" s="25" t="s">
        <v>251</v>
      </c>
    </row>
    <row r="23" spans="1:4" ht="18">
      <c r="A23" s="24">
        <v>9</v>
      </c>
      <c r="B23" s="49" t="s">
        <v>247</v>
      </c>
      <c r="C23" s="55" t="s">
        <v>248</v>
      </c>
      <c r="D23" s="25" t="s">
        <v>252</v>
      </c>
    </row>
    <row r="24" spans="1:4" ht="18">
      <c r="A24" s="24">
        <v>10</v>
      </c>
      <c r="B24" s="51" t="s">
        <v>253</v>
      </c>
      <c r="C24" s="55" t="s">
        <v>254</v>
      </c>
      <c r="D24" s="27" t="s">
        <v>255</v>
      </c>
    </row>
    <row r="25" spans="1:4" ht="18">
      <c r="A25" s="24">
        <v>11</v>
      </c>
      <c r="B25" s="51" t="s">
        <v>231</v>
      </c>
      <c r="C25" s="55" t="s">
        <v>254</v>
      </c>
      <c r="D25" s="27" t="s">
        <v>256</v>
      </c>
    </row>
    <row r="26" spans="1:4" ht="18">
      <c r="A26" s="24">
        <v>12</v>
      </c>
      <c r="B26" s="51" t="s">
        <v>231</v>
      </c>
      <c r="C26" s="55" t="s">
        <v>254</v>
      </c>
      <c r="D26" s="27" t="s">
        <v>257</v>
      </c>
    </row>
    <row r="27" spans="1:4" ht="18">
      <c r="A27" s="24">
        <v>13</v>
      </c>
      <c r="B27" s="54" t="s">
        <v>231</v>
      </c>
      <c r="C27" s="52" t="s">
        <v>254</v>
      </c>
      <c r="D27" s="27" t="s">
        <v>258</v>
      </c>
    </row>
    <row r="28" spans="1:4" ht="12.75">
      <c r="A28" s="24">
        <v>14</v>
      </c>
      <c r="B28" s="54" t="s">
        <v>259</v>
      </c>
      <c r="C28" s="52"/>
      <c r="D28" s="27"/>
    </row>
    <row r="29" spans="1:4" ht="18">
      <c r="A29" s="24">
        <v>15</v>
      </c>
      <c r="B29" s="54" t="s">
        <v>260</v>
      </c>
      <c r="C29" s="52" t="s">
        <v>261</v>
      </c>
      <c r="D29" s="27" t="s">
        <v>262</v>
      </c>
    </row>
    <row r="30" spans="1:4" ht="18">
      <c r="A30" s="24">
        <v>16</v>
      </c>
      <c r="B30" s="54" t="s">
        <v>260</v>
      </c>
      <c r="C30" s="52" t="s">
        <v>261</v>
      </c>
      <c r="D30" s="27" t="s">
        <v>2875</v>
      </c>
    </row>
    <row r="31" spans="1:4" ht="18">
      <c r="A31" s="53" t="s">
        <v>263</v>
      </c>
      <c r="B31" s="54" t="s">
        <v>267</v>
      </c>
      <c r="C31" s="52" t="s">
        <v>264</v>
      </c>
      <c r="D31" s="27" t="s">
        <v>265</v>
      </c>
    </row>
    <row r="32" spans="1:4" ht="18">
      <c r="A32" s="53">
        <v>18</v>
      </c>
      <c r="B32" s="54" t="s">
        <v>266</v>
      </c>
      <c r="C32" s="52" t="s">
        <v>268</v>
      </c>
      <c r="D32" s="27" t="s">
        <v>269</v>
      </c>
    </row>
    <row r="33" spans="1:4" ht="18">
      <c r="A33" s="53" t="s">
        <v>270</v>
      </c>
      <c r="B33" s="54" t="s">
        <v>271</v>
      </c>
      <c r="C33" s="52" t="s">
        <v>272</v>
      </c>
      <c r="D33" s="27" t="s">
        <v>273</v>
      </c>
    </row>
    <row r="34" spans="1:4" ht="18">
      <c r="A34" s="53">
        <v>21</v>
      </c>
      <c r="B34" s="54" t="s">
        <v>274</v>
      </c>
      <c r="C34" s="52" t="s">
        <v>275</v>
      </c>
      <c r="D34" s="27" t="s">
        <v>276</v>
      </c>
    </row>
    <row r="35" spans="1:4" ht="18">
      <c r="A35" s="53">
        <v>22</v>
      </c>
      <c r="B35" s="54" t="s">
        <v>274</v>
      </c>
      <c r="C35" s="52" t="s">
        <v>277</v>
      </c>
      <c r="D35" s="27" t="s">
        <v>278</v>
      </c>
    </row>
    <row r="36" spans="1:4" ht="18">
      <c r="A36" s="53">
        <v>23</v>
      </c>
      <c r="B36" s="54" t="s">
        <v>241</v>
      </c>
      <c r="C36" s="52" t="s">
        <v>279</v>
      </c>
      <c r="D36" s="27" t="s">
        <v>280</v>
      </c>
    </row>
    <row r="37" spans="1:4" ht="18">
      <c r="A37" s="53">
        <v>25</v>
      </c>
      <c r="B37" s="54" t="s">
        <v>274</v>
      </c>
      <c r="C37" s="52" t="s">
        <v>214</v>
      </c>
      <c r="D37" s="27" t="s">
        <v>281</v>
      </c>
    </row>
    <row r="38" spans="1:4" ht="18">
      <c r="A38" s="53" t="s">
        <v>282</v>
      </c>
      <c r="B38" s="54" t="s">
        <v>283</v>
      </c>
      <c r="C38" s="52" t="s">
        <v>284</v>
      </c>
      <c r="D38" s="27" t="s">
        <v>285</v>
      </c>
    </row>
    <row r="39" spans="1:4" ht="18">
      <c r="A39" s="53">
        <v>29</v>
      </c>
      <c r="B39" s="54" t="s">
        <v>274</v>
      </c>
      <c r="C39" s="52" t="s">
        <v>213</v>
      </c>
      <c r="D39" s="27" t="s">
        <v>286</v>
      </c>
    </row>
    <row r="40" spans="1:4" ht="18">
      <c r="A40" s="53" t="s">
        <v>287</v>
      </c>
      <c r="B40" s="54" t="s">
        <v>288</v>
      </c>
      <c r="C40" s="52" t="s">
        <v>223</v>
      </c>
      <c r="D40" s="32" t="s">
        <v>289</v>
      </c>
    </row>
    <row r="41" spans="1:4" ht="18">
      <c r="A41" s="53">
        <v>32</v>
      </c>
      <c r="B41" s="54" t="s">
        <v>290</v>
      </c>
      <c r="C41" s="52" t="s">
        <v>291</v>
      </c>
      <c r="D41" s="27" t="s">
        <v>292</v>
      </c>
    </row>
    <row r="42" spans="1:4" ht="27">
      <c r="A42" s="53">
        <v>33</v>
      </c>
      <c r="B42" s="54" t="s">
        <v>294</v>
      </c>
      <c r="C42" s="52" t="s">
        <v>293</v>
      </c>
      <c r="D42" s="32" t="s">
        <v>295</v>
      </c>
    </row>
    <row r="43" spans="1:4" ht="18">
      <c r="A43" s="53">
        <v>34</v>
      </c>
      <c r="B43" s="54" t="s">
        <v>296</v>
      </c>
      <c r="C43" s="52" t="s">
        <v>297</v>
      </c>
      <c r="D43" s="27" t="s">
        <v>298</v>
      </c>
    </row>
    <row r="44" spans="1:4" ht="18">
      <c r="A44" s="53">
        <v>35</v>
      </c>
      <c r="B44" s="54" t="s">
        <v>299</v>
      </c>
      <c r="C44" s="52" t="s">
        <v>300</v>
      </c>
      <c r="D44" s="27" t="s">
        <v>301</v>
      </c>
    </row>
    <row r="45" spans="1:4" ht="18">
      <c r="A45" s="53">
        <v>36</v>
      </c>
      <c r="B45" s="54" t="s">
        <v>302</v>
      </c>
      <c r="C45" s="52" t="s">
        <v>303</v>
      </c>
      <c r="D45" s="27" t="s">
        <v>2876</v>
      </c>
    </row>
    <row r="46" spans="1:4" ht="18">
      <c r="A46" s="53">
        <v>37</v>
      </c>
      <c r="B46" s="54" t="s">
        <v>304</v>
      </c>
      <c r="C46" s="52" t="s">
        <v>305</v>
      </c>
      <c r="D46" s="27" t="s">
        <v>306</v>
      </c>
    </row>
    <row r="47" spans="1:4" ht="18">
      <c r="A47" s="53">
        <v>38</v>
      </c>
      <c r="B47" s="54" t="s">
        <v>307</v>
      </c>
      <c r="C47" s="52" t="s">
        <v>308</v>
      </c>
      <c r="D47" s="27" t="s">
        <v>309</v>
      </c>
    </row>
    <row r="48" spans="1:4" ht="18">
      <c r="A48" s="53">
        <v>39</v>
      </c>
      <c r="B48" s="54" t="s">
        <v>310</v>
      </c>
      <c r="C48" s="52" t="s">
        <v>311</v>
      </c>
      <c r="D48" s="27" t="s">
        <v>312</v>
      </c>
    </row>
    <row r="49" spans="1:4" ht="18">
      <c r="A49" s="53">
        <v>40</v>
      </c>
      <c r="B49" s="54" t="s">
        <v>313</v>
      </c>
      <c r="C49" s="52" t="s">
        <v>214</v>
      </c>
      <c r="D49" s="27" t="s">
        <v>314</v>
      </c>
    </row>
    <row r="50" spans="1:4" ht="18">
      <c r="A50" s="53">
        <v>41</v>
      </c>
      <c r="B50" s="54" t="s">
        <v>315</v>
      </c>
      <c r="C50" s="52" t="s">
        <v>316</v>
      </c>
      <c r="D50" s="27" t="s">
        <v>317</v>
      </c>
    </row>
    <row r="51" spans="1:4" ht="18">
      <c r="A51" s="53">
        <v>42</v>
      </c>
      <c r="B51" s="54" t="s">
        <v>307</v>
      </c>
      <c r="C51" s="52" t="s">
        <v>316</v>
      </c>
      <c r="D51" s="27" t="s">
        <v>318</v>
      </c>
    </row>
    <row r="52" spans="1:4" ht="18">
      <c r="A52" s="53">
        <v>43</v>
      </c>
      <c r="B52" s="54" t="s">
        <v>310</v>
      </c>
      <c r="C52" s="52" t="s">
        <v>319</v>
      </c>
      <c r="D52" s="27" t="s">
        <v>320</v>
      </c>
    </row>
    <row r="53" spans="1:4" ht="18">
      <c r="A53" s="53">
        <v>44</v>
      </c>
      <c r="B53" s="54" t="s">
        <v>321</v>
      </c>
      <c r="C53" s="52" t="s">
        <v>322</v>
      </c>
      <c r="D53" s="27" t="s">
        <v>323</v>
      </c>
    </row>
    <row r="54" spans="1:4" ht="18">
      <c r="A54" s="53">
        <v>45</v>
      </c>
      <c r="B54" s="54" t="s">
        <v>325</v>
      </c>
      <c r="C54" s="52" t="s">
        <v>293</v>
      </c>
      <c r="D54" s="27" t="s">
        <v>324</v>
      </c>
    </row>
    <row r="55" spans="1:4" ht="27">
      <c r="A55" s="53">
        <v>46</v>
      </c>
      <c r="B55" s="54" t="s">
        <v>326</v>
      </c>
      <c r="C55" s="52" t="s">
        <v>327</v>
      </c>
      <c r="D55" s="27" t="s">
        <v>2877</v>
      </c>
    </row>
    <row r="56" spans="1:4" ht="27">
      <c r="A56" s="53">
        <v>47</v>
      </c>
      <c r="B56" s="54" t="s">
        <v>326</v>
      </c>
      <c r="C56" s="52" t="s">
        <v>327</v>
      </c>
      <c r="D56" s="27" t="s">
        <v>328</v>
      </c>
    </row>
    <row r="57" spans="1:4" ht="18">
      <c r="A57" s="53">
        <v>48</v>
      </c>
      <c r="B57" s="54" t="s">
        <v>321</v>
      </c>
      <c r="C57" s="109" t="s">
        <v>3537</v>
      </c>
      <c r="D57" s="27" t="s">
        <v>329</v>
      </c>
    </row>
    <row r="58" spans="1:4" ht="18">
      <c r="A58" s="53">
        <v>49</v>
      </c>
      <c r="B58" s="54" t="s">
        <v>330</v>
      </c>
      <c r="C58" s="52" t="s">
        <v>331</v>
      </c>
      <c r="D58" s="27" t="s">
        <v>332</v>
      </c>
    </row>
    <row r="59" spans="1:4" ht="18">
      <c r="A59" s="53">
        <v>50</v>
      </c>
      <c r="B59" s="54" t="s">
        <v>330</v>
      </c>
      <c r="C59" s="52" t="s">
        <v>333</v>
      </c>
      <c r="D59" s="27" t="s">
        <v>334</v>
      </c>
    </row>
    <row r="60" spans="1:4" ht="18">
      <c r="A60" s="53">
        <v>51</v>
      </c>
      <c r="B60" s="54" t="s">
        <v>330</v>
      </c>
      <c r="C60" s="52" t="s">
        <v>333</v>
      </c>
      <c r="D60" s="27" t="s">
        <v>335</v>
      </c>
    </row>
    <row r="61" spans="1:4" ht="18">
      <c r="A61" s="53">
        <v>52</v>
      </c>
      <c r="B61" s="54" t="s">
        <v>330</v>
      </c>
      <c r="C61" s="52" t="s">
        <v>336</v>
      </c>
      <c r="D61" s="27" t="s">
        <v>337</v>
      </c>
    </row>
    <row r="62" spans="1:4" ht="18">
      <c r="A62" s="53">
        <v>53</v>
      </c>
      <c r="B62" s="54" t="s">
        <v>330</v>
      </c>
      <c r="C62" s="52" t="s">
        <v>193</v>
      </c>
      <c r="D62" s="27" t="s">
        <v>2878</v>
      </c>
    </row>
    <row r="63" spans="1:4" ht="18">
      <c r="A63" s="53">
        <v>54</v>
      </c>
      <c r="B63" s="54" t="s">
        <v>321</v>
      </c>
      <c r="C63" s="52" t="s">
        <v>338</v>
      </c>
      <c r="D63" s="27" t="s">
        <v>339</v>
      </c>
    </row>
    <row r="64" spans="1:4" ht="27">
      <c r="A64" s="53">
        <v>55</v>
      </c>
      <c r="B64" s="54" t="s">
        <v>340</v>
      </c>
      <c r="C64" s="52" t="s">
        <v>214</v>
      </c>
      <c r="D64" s="27" t="s">
        <v>2879</v>
      </c>
    </row>
    <row r="65" spans="1:4" ht="18">
      <c r="A65" s="53">
        <v>56</v>
      </c>
      <c r="B65" s="54" t="s">
        <v>341</v>
      </c>
      <c r="C65" s="52" t="s">
        <v>343</v>
      </c>
      <c r="D65" s="27" t="s">
        <v>342</v>
      </c>
    </row>
    <row r="66" spans="1:4" ht="18">
      <c r="A66" s="53">
        <v>57</v>
      </c>
      <c r="B66" s="54" t="s">
        <v>344</v>
      </c>
      <c r="C66" s="52" t="s">
        <v>345</v>
      </c>
      <c r="D66" s="27" t="s">
        <v>2880</v>
      </c>
    </row>
    <row r="67" spans="1:4" ht="18">
      <c r="A67" s="53">
        <v>58</v>
      </c>
      <c r="B67" s="54" t="s">
        <v>346</v>
      </c>
      <c r="C67" s="52" t="s">
        <v>223</v>
      </c>
      <c r="D67" s="27" t="s">
        <v>347</v>
      </c>
    </row>
    <row r="68" spans="1:4" ht="18">
      <c r="A68" s="53">
        <v>59</v>
      </c>
      <c r="B68" s="54" t="s">
        <v>348</v>
      </c>
      <c r="C68" s="52" t="s">
        <v>349</v>
      </c>
      <c r="D68" s="27" t="s">
        <v>350</v>
      </c>
    </row>
    <row r="69" spans="1:4" ht="18">
      <c r="A69" s="53">
        <v>60</v>
      </c>
      <c r="B69" s="54" t="s">
        <v>351</v>
      </c>
      <c r="C69" s="52" t="s">
        <v>352</v>
      </c>
      <c r="D69" s="27" t="s">
        <v>353</v>
      </c>
    </row>
    <row r="70" spans="1:4" ht="18">
      <c r="A70" s="53">
        <v>61</v>
      </c>
      <c r="B70" s="54" t="s">
        <v>354</v>
      </c>
      <c r="C70" s="52" t="s">
        <v>355</v>
      </c>
      <c r="D70" s="27" t="s">
        <v>356</v>
      </c>
    </row>
    <row r="71" spans="1:4" ht="18">
      <c r="A71" s="53">
        <v>62</v>
      </c>
      <c r="B71" s="54" t="s">
        <v>354</v>
      </c>
      <c r="C71" s="52" t="s">
        <v>357</v>
      </c>
      <c r="D71" s="27" t="s">
        <v>358</v>
      </c>
    </row>
    <row r="72" spans="1:4" ht="18">
      <c r="A72" s="53">
        <v>63</v>
      </c>
      <c r="B72" s="54" t="s">
        <v>315</v>
      </c>
      <c r="C72" s="52" t="s">
        <v>359</v>
      </c>
      <c r="D72" s="27" t="s">
        <v>360</v>
      </c>
    </row>
    <row r="73" spans="1:4" ht="18">
      <c r="A73" s="53">
        <v>64</v>
      </c>
      <c r="B73" s="54" t="s">
        <v>361</v>
      </c>
      <c r="C73" s="52" t="s">
        <v>362</v>
      </c>
      <c r="D73" s="27" t="s">
        <v>363</v>
      </c>
    </row>
    <row r="74" spans="1:4" ht="18">
      <c r="A74" s="53">
        <v>65</v>
      </c>
      <c r="B74" s="54" t="s">
        <v>361</v>
      </c>
      <c r="C74" s="52" t="s">
        <v>362</v>
      </c>
      <c r="D74" s="27" t="s">
        <v>364</v>
      </c>
    </row>
    <row r="75" spans="1:4" ht="18">
      <c r="A75" s="53">
        <v>66</v>
      </c>
      <c r="B75" s="54" t="s">
        <v>365</v>
      </c>
      <c r="C75" s="52" t="s">
        <v>366</v>
      </c>
      <c r="D75" s="32" t="s">
        <v>3529</v>
      </c>
    </row>
    <row r="76" spans="1:4" ht="18">
      <c r="A76" s="53">
        <v>67</v>
      </c>
      <c r="B76" s="54" t="s">
        <v>367</v>
      </c>
      <c r="C76" s="52" t="s">
        <v>202</v>
      </c>
      <c r="D76" s="27" t="s">
        <v>2881</v>
      </c>
    </row>
    <row r="77" spans="1:4" ht="18">
      <c r="A77" s="53">
        <v>68</v>
      </c>
      <c r="B77" s="54" t="s">
        <v>368</v>
      </c>
      <c r="C77" s="52" t="s">
        <v>277</v>
      </c>
      <c r="D77" s="27" t="s">
        <v>2882</v>
      </c>
    </row>
    <row r="78" spans="1:4" ht="18">
      <c r="A78" s="53">
        <v>69</v>
      </c>
      <c r="B78" s="54" t="s">
        <v>372</v>
      </c>
      <c r="C78" s="52" t="s">
        <v>369</v>
      </c>
      <c r="D78" s="27" t="s">
        <v>370</v>
      </c>
    </row>
    <row r="79" spans="1:4" ht="18">
      <c r="A79" s="53">
        <v>70</v>
      </c>
      <c r="B79" s="54" t="s">
        <v>371</v>
      </c>
      <c r="C79" s="52" t="s">
        <v>373</v>
      </c>
      <c r="D79" s="32" t="s">
        <v>374</v>
      </c>
    </row>
    <row r="82" spans="1:3" ht="12.75">
      <c r="A82" s="112" t="s">
        <v>3518</v>
      </c>
      <c r="B82" s="9"/>
      <c r="C82" s="3"/>
    </row>
    <row r="83" spans="1:3" ht="12.75">
      <c r="A83" s="4"/>
      <c r="B83" s="4"/>
      <c r="C83" s="3"/>
    </row>
    <row r="84" spans="1:3" ht="12.75">
      <c r="A84" s="112" t="s">
        <v>3519</v>
      </c>
      <c r="B84" s="9"/>
      <c r="C84" s="3"/>
    </row>
    <row r="85" spans="1:3" ht="12.75">
      <c r="A85" s="4"/>
      <c r="B85" s="4"/>
      <c r="C85" s="3"/>
    </row>
    <row r="86" spans="1:3" ht="12.75">
      <c r="A86" s="112" t="s">
        <v>3520</v>
      </c>
      <c r="B86" s="4"/>
      <c r="C86" s="3"/>
    </row>
    <row r="124" spans="1:3" ht="12.75">
      <c r="A124" s="7" t="s">
        <v>3</v>
      </c>
      <c r="B124" s="9" t="s">
        <v>5</v>
      </c>
      <c r="C124" s="3"/>
    </row>
    <row r="125" spans="1:3" ht="12.75">
      <c r="A125" s="4"/>
      <c r="B125" s="4"/>
      <c r="C125" s="3"/>
    </row>
    <row r="126" spans="1:3" ht="12.75">
      <c r="A126" s="7" t="s">
        <v>4</v>
      </c>
      <c r="B126" s="9" t="s">
        <v>6</v>
      </c>
      <c r="C126" s="3"/>
    </row>
    <row r="127" spans="1:3" ht="12.75">
      <c r="A127" s="4"/>
      <c r="B127" s="4"/>
      <c r="C127" s="3"/>
    </row>
    <row r="128" spans="1:3" ht="12.75">
      <c r="A128" s="7" t="s">
        <v>13</v>
      </c>
      <c r="B128" s="4"/>
      <c r="C128" s="3"/>
    </row>
  </sheetData>
  <sheetProtection/>
  <protectedRanges>
    <protectedRange sqref="B17 D17" name="Rango1_1"/>
    <protectedRange sqref="B18 D18" name="Rango1_2"/>
    <protectedRange sqref="B19:D19" name="Rango1_3"/>
    <protectedRange sqref="B20 D20" name="Rango1_4"/>
    <protectedRange sqref="B21 D21" name="Rango1_5"/>
    <protectedRange sqref="B22 D22" name="Rango1_6"/>
    <protectedRange sqref="B23 D23" name="Rango1_7"/>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D46:F78 E42:F45" name="Rango1_35"/>
    <protectedRange sqref="D79:F79 D42" name="Rango1_36"/>
    <protectedRange sqref="D43" name="Rango1_37"/>
    <protectedRange sqref="D44" name="Rango1_38"/>
    <protectedRange sqref="D45" name="Rango1_39"/>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34">
      <selection activeCell="A56" sqref="A56"/>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117</v>
      </c>
      <c r="B13" s="277"/>
      <c r="C13" s="277"/>
      <c r="D13" s="277"/>
    </row>
    <row r="14" ht="12.75">
      <c r="A14" s="12"/>
    </row>
    <row r="15" spans="1:4" ht="25.5">
      <c r="A15" s="6" t="s">
        <v>15</v>
      </c>
      <c r="B15" s="6" t="s">
        <v>16</v>
      </c>
      <c r="C15" s="6" t="s">
        <v>17</v>
      </c>
      <c r="D15" s="31" t="s">
        <v>18</v>
      </c>
    </row>
    <row r="16" spans="1:4" ht="18">
      <c r="A16" s="52">
        <v>1</v>
      </c>
      <c r="B16" s="49" t="s">
        <v>429</v>
      </c>
      <c r="C16" s="55" t="s">
        <v>430</v>
      </c>
      <c r="D16" s="25" t="s">
        <v>431</v>
      </c>
    </row>
    <row r="17" spans="1:4" ht="18">
      <c r="A17" s="52">
        <v>2</v>
      </c>
      <c r="B17" s="49" t="s">
        <v>429</v>
      </c>
      <c r="C17" s="55" t="s">
        <v>432</v>
      </c>
      <c r="D17" s="25" t="s">
        <v>433</v>
      </c>
    </row>
    <row r="18" spans="1:4" ht="18">
      <c r="A18" s="52">
        <v>3</v>
      </c>
      <c r="B18" s="49" t="s">
        <v>434</v>
      </c>
      <c r="C18" s="56" t="s">
        <v>435</v>
      </c>
      <c r="D18" s="25" t="s">
        <v>436</v>
      </c>
    </row>
    <row r="19" spans="1:4" ht="18">
      <c r="A19" s="52" t="s">
        <v>437</v>
      </c>
      <c r="B19" s="50" t="s">
        <v>438</v>
      </c>
      <c r="C19" s="57" t="s">
        <v>439</v>
      </c>
      <c r="D19" s="26" t="s">
        <v>440</v>
      </c>
    </row>
    <row r="20" spans="1:4" ht="18">
      <c r="A20" s="52">
        <v>6</v>
      </c>
      <c r="B20" s="51" t="s">
        <v>441</v>
      </c>
      <c r="C20" s="55" t="s">
        <v>442</v>
      </c>
      <c r="D20" s="27" t="s">
        <v>443</v>
      </c>
    </row>
    <row r="21" spans="1:4" ht="18">
      <c r="A21" s="52">
        <v>7</v>
      </c>
      <c r="B21" s="49" t="s">
        <v>444</v>
      </c>
      <c r="C21" s="55" t="s">
        <v>445</v>
      </c>
      <c r="D21" s="25" t="s">
        <v>446</v>
      </c>
    </row>
    <row r="22" spans="1:4" ht="18">
      <c r="A22" s="52">
        <v>8</v>
      </c>
      <c r="B22" s="49" t="s">
        <v>444</v>
      </c>
      <c r="C22" s="58" t="s">
        <v>447</v>
      </c>
      <c r="D22" s="25" t="s">
        <v>448</v>
      </c>
    </row>
    <row r="23" spans="1:4" ht="18">
      <c r="A23" s="52">
        <v>9</v>
      </c>
      <c r="B23" s="49" t="s">
        <v>444</v>
      </c>
      <c r="C23" s="55" t="s">
        <v>449</v>
      </c>
      <c r="D23" s="25" t="s">
        <v>450</v>
      </c>
    </row>
    <row r="24" spans="1:4" ht="18">
      <c r="A24" s="52">
        <v>10</v>
      </c>
      <c r="B24" s="51" t="s">
        <v>451</v>
      </c>
      <c r="C24" s="55" t="s">
        <v>384</v>
      </c>
      <c r="D24" s="27" t="s">
        <v>452</v>
      </c>
    </row>
    <row r="25" spans="1:4" ht="18">
      <c r="A25" s="52">
        <v>11</v>
      </c>
      <c r="B25" s="51" t="s">
        <v>453</v>
      </c>
      <c r="C25" s="55" t="s">
        <v>454</v>
      </c>
      <c r="D25" s="27" t="s">
        <v>455</v>
      </c>
    </row>
    <row r="26" spans="1:4" ht="18">
      <c r="A26" s="52">
        <v>12</v>
      </c>
      <c r="B26" s="51" t="s">
        <v>453</v>
      </c>
      <c r="C26" s="55" t="s">
        <v>454</v>
      </c>
      <c r="D26" s="27" t="s">
        <v>456</v>
      </c>
    </row>
    <row r="27" spans="1:4" ht="18">
      <c r="A27" s="52">
        <v>13</v>
      </c>
      <c r="B27" s="54" t="s">
        <v>457</v>
      </c>
      <c r="C27" s="52" t="s">
        <v>458</v>
      </c>
      <c r="D27" s="27" t="s">
        <v>459</v>
      </c>
    </row>
    <row r="28" spans="1:4" ht="18">
      <c r="A28" s="52">
        <v>14</v>
      </c>
      <c r="B28" s="54" t="s">
        <v>460</v>
      </c>
      <c r="C28" s="52" t="s">
        <v>384</v>
      </c>
      <c r="D28" s="27" t="s">
        <v>461</v>
      </c>
    </row>
    <row r="29" spans="1:4" ht="18">
      <c r="A29" s="52">
        <v>15</v>
      </c>
      <c r="B29" s="54" t="s">
        <v>462</v>
      </c>
      <c r="C29" s="52" t="s">
        <v>463</v>
      </c>
      <c r="D29" s="27" t="s">
        <v>464</v>
      </c>
    </row>
    <row r="30" spans="1:4" ht="27">
      <c r="A30" s="52">
        <v>16</v>
      </c>
      <c r="B30" s="54" t="s">
        <v>465</v>
      </c>
      <c r="C30" s="52" t="s">
        <v>466</v>
      </c>
      <c r="D30" s="27" t="s">
        <v>467</v>
      </c>
    </row>
    <row r="31" spans="1:4" ht="18">
      <c r="A31" s="52">
        <v>17</v>
      </c>
      <c r="B31" s="54" t="s">
        <v>468</v>
      </c>
      <c r="C31" s="52" t="s">
        <v>466</v>
      </c>
      <c r="D31" s="27" t="s">
        <v>469</v>
      </c>
    </row>
    <row r="32" spans="1:4" ht="18">
      <c r="A32" s="52" t="s">
        <v>470</v>
      </c>
      <c r="B32" s="54" t="s">
        <v>471</v>
      </c>
      <c r="C32" s="52" t="s">
        <v>472</v>
      </c>
      <c r="D32" s="27" t="s">
        <v>473</v>
      </c>
    </row>
    <row r="33" spans="1:4" ht="18">
      <c r="A33" s="52">
        <v>20</v>
      </c>
      <c r="B33" s="54" t="s">
        <v>474</v>
      </c>
      <c r="C33" s="52" t="s">
        <v>475</v>
      </c>
      <c r="D33" s="27" t="s">
        <v>476</v>
      </c>
    </row>
    <row r="34" spans="1:4" ht="18">
      <c r="A34" s="52">
        <v>21</v>
      </c>
      <c r="B34" s="54" t="s">
        <v>477</v>
      </c>
      <c r="C34" s="52" t="s">
        <v>478</v>
      </c>
      <c r="D34" s="27" t="s">
        <v>3886</v>
      </c>
    </row>
    <row r="35" spans="1:4" ht="18">
      <c r="A35" s="52">
        <v>22</v>
      </c>
      <c r="B35" s="54" t="s">
        <v>479</v>
      </c>
      <c r="C35" s="52" t="s">
        <v>466</v>
      </c>
      <c r="D35" s="27" t="s">
        <v>480</v>
      </c>
    </row>
    <row r="36" spans="1:4" ht="18">
      <c r="A36" s="52">
        <v>23</v>
      </c>
      <c r="B36" s="54" t="s">
        <v>481</v>
      </c>
      <c r="C36" s="52" t="s">
        <v>482</v>
      </c>
      <c r="D36" s="27" t="s">
        <v>483</v>
      </c>
    </row>
    <row r="37" spans="1:4" ht="18">
      <c r="A37" s="52">
        <v>24</v>
      </c>
      <c r="B37" s="54" t="s">
        <v>484</v>
      </c>
      <c r="C37" s="52" t="s">
        <v>485</v>
      </c>
      <c r="D37" s="27" t="s">
        <v>486</v>
      </c>
    </row>
    <row r="38" spans="1:4" ht="18">
      <c r="A38" s="52">
        <v>25</v>
      </c>
      <c r="B38" s="54" t="s">
        <v>487</v>
      </c>
      <c r="C38" s="52" t="s">
        <v>488</v>
      </c>
      <c r="D38" s="27" t="s">
        <v>489</v>
      </c>
    </row>
    <row r="39" spans="1:4" ht="18">
      <c r="A39" s="52">
        <v>26</v>
      </c>
      <c r="B39" s="54" t="s">
        <v>490</v>
      </c>
      <c r="C39" s="52" t="s">
        <v>491</v>
      </c>
      <c r="D39" s="27" t="s">
        <v>492</v>
      </c>
    </row>
    <row r="40" spans="1:4" ht="18">
      <c r="A40" s="52">
        <v>27</v>
      </c>
      <c r="B40" s="54" t="s">
        <v>493</v>
      </c>
      <c r="C40" s="52" t="s">
        <v>494</v>
      </c>
      <c r="D40" s="27" t="s">
        <v>495</v>
      </c>
    </row>
    <row r="41" spans="1:4" ht="18">
      <c r="A41" s="52">
        <v>28</v>
      </c>
      <c r="B41" s="54" t="s">
        <v>496</v>
      </c>
      <c r="C41" s="52" t="s">
        <v>449</v>
      </c>
      <c r="D41" s="32" t="s">
        <v>497</v>
      </c>
    </row>
    <row r="42" spans="1:4" ht="18">
      <c r="A42" s="52">
        <v>29</v>
      </c>
      <c r="B42" s="54" t="s">
        <v>493</v>
      </c>
      <c r="C42" s="52" t="s">
        <v>498</v>
      </c>
      <c r="D42" s="27" t="s">
        <v>499</v>
      </c>
    </row>
    <row r="43" spans="1:4" ht="18">
      <c r="A43" s="52">
        <v>30</v>
      </c>
      <c r="B43" s="54" t="s">
        <v>493</v>
      </c>
      <c r="C43" s="52" t="s">
        <v>500</v>
      </c>
      <c r="D43" s="32" t="s">
        <v>501</v>
      </c>
    </row>
    <row r="44" spans="1:4" ht="18">
      <c r="A44" s="52">
        <v>31</v>
      </c>
      <c r="B44" s="54" t="s">
        <v>493</v>
      </c>
      <c r="C44" s="52" t="s">
        <v>502</v>
      </c>
      <c r="D44" s="27" t="s">
        <v>503</v>
      </c>
    </row>
    <row r="45" spans="1:4" ht="18">
      <c r="A45" s="52">
        <v>32</v>
      </c>
      <c r="B45" s="54" t="s">
        <v>504</v>
      </c>
      <c r="C45" s="52" t="s">
        <v>505</v>
      </c>
      <c r="D45" s="27" t="s">
        <v>506</v>
      </c>
    </row>
    <row r="46" spans="1:4" ht="18">
      <c r="A46" s="52">
        <v>33</v>
      </c>
      <c r="B46" s="54" t="s">
        <v>507</v>
      </c>
      <c r="C46" s="52" t="s">
        <v>508</v>
      </c>
      <c r="D46" s="32" t="s">
        <v>3517</v>
      </c>
    </row>
    <row r="47" spans="1:4" ht="18">
      <c r="A47" s="52">
        <v>34</v>
      </c>
      <c r="B47" s="54" t="s">
        <v>509</v>
      </c>
      <c r="C47" s="52" t="s">
        <v>510</v>
      </c>
      <c r="D47" s="27" t="s">
        <v>511</v>
      </c>
    </row>
    <row r="48" spans="1:4" ht="18">
      <c r="A48" s="52">
        <v>35</v>
      </c>
      <c r="B48" s="54" t="s">
        <v>512</v>
      </c>
      <c r="C48" s="52" t="s">
        <v>513</v>
      </c>
      <c r="D48" s="27" t="s">
        <v>514</v>
      </c>
    </row>
    <row r="49" spans="1:4" ht="18">
      <c r="A49" s="52">
        <v>36</v>
      </c>
      <c r="B49" s="54" t="s">
        <v>515</v>
      </c>
      <c r="C49" s="52" t="s">
        <v>516</v>
      </c>
      <c r="D49" s="27" t="s">
        <v>517</v>
      </c>
    </row>
    <row r="50" spans="1:4" ht="18">
      <c r="A50" s="52">
        <v>37</v>
      </c>
      <c r="B50" s="54" t="s">
        <v>518</v>
      </c>
      <c r="C50" s="52" t="s">
        <v>519</v>
      </c>
      <c r="D50" s="27" t="s">
        <v>520</v>
      </c>
    </row>
    <row r="51" spans="1:4" ht="18">
      <c r="A51" s="52">
        <v>38</v>
      </c>
      <c r="B51" s="54" t="s">
        <v>521</v>
      </c>
      <c r="C51" s="52" t="s">
        <v>522</v>
      </c>
      <c r="D51" s="27" t="s">
        <v>523</v>
      </c>
    </row>
    <row r="52" spans="1:4" ht="18">
      <c r="A52" s="52">
        <v>39</v>
      </c>
      <c r="B52" s="54" t="s">
        <v>524</v>
      </c>
      <c r="C52" s="109" t="s">
        <v>3895</v>
      </c>
      <c r="D52" s="27" t="s">
        <v>525</v>
      </c>
    </row>
    <row r="53" spans="1:4" ht="18">
      <c r="A53" s="52">
        <v>40</v>
      </c>
      <c r="B53" s="54" t="s">
        <v>526</v>
      </c>
      <c r="C53" s="52" t="s">
        <v>527</v>
      </c>
      <c r="D53" s="27" t="s">
        <v>528</v>
      </c>
    </row>
    <row r="54" spans="1:4" ht="18">
      <c r="A54" s="52">
        <v>41</v>
      </c>
      <c r="B54" s="54" t="s">
        <v>529</v>
      </c>
      <c r="C54" s="52" t="s">
        <v>530</v>
      </c>
      <c r="D54" s="27" t="s">
        <v>531</v>
      </c>
    </row>
    <row r="55" spans="1:4" ht="18">
      <c r="A55" s="52">
        <v>42</v>
      </c>
      <c r="B55" s="54" t="s">
        <v>532</v>
      </c>
      <c r="C55" s="52" t="s">
        <v>533</v>
      </c>
      <c r="D55" s="27" t="s">
        <v>534</v>
      </c>
    </row>
    <row r="56" spans="1:4" ht="18">
      <c r="A56" s="52" t="s">
        <v>535</v>
      </c>
      <c r="B56" s="54" t="s">
        <v>536</v>
      </c>
      <c r="C56" s="52" t="s">
        <v>537</v>
      </c>
      <c r="D56" s="27" t="s">
        <v>538</v>
      </c>
    </row>
    <row r="57" spans="1:4" ht="18">
      <c r="A57" s="52">
        <v>44</v>
      </c>
      <c r="B57" s="54" t="s">
        <v>539</v>
      </c>
      <c r="C57" s="52" t="s">
        <v>540</v>
      </c>
      <c r="D57" s="27" t="s">
        <v>541</v>
      </c>
    </row>
    <row r="58" spans="1:4" ht="18">
      <c r="A58" s="52">
        <v>46</v>
      </c>
      <c r="B58" s="54" t="s">
        <v>542</v>
      </c>
      <c r="C58" s="52" t="s">
        <v>543</v>
      </c>
      <c r="D58" s="27" t="s">
        <v>544</v>
      </c>
    </row>
    <row r="59" spans="1:4" ht="18">
      <c r="A59" s="52">
        <v>47</v>
      </c>
      <c r="B59" s="54" t="s">
        <v>545</v>
      </c>
      <c r="C59" s="52" t="s">
        <v>546</v>
      </c>
      <c r="D59" s="27" t="s">
        <v>547</v>
      </c>
    </row>
    <row r="60" spans="1:4" ht="18">
      <c r="A60" s="52">
        <v>48</v>
      </c>
      <c r="B60" s="54" t="s">
        <v>545</v>
      </c>
      <c r="C60" s="52" t="s">
        <v>548</v>
      </c>
      <c r="D60" s="27" t="s">
        <v>549</v>
      </c>
    </row>
    <row r="61" spans="1:4" ht="18">
      <c r="A61" s="52">
        <v>49</v>
      </c>
      <c r="B61" s="54" t="s">
        <v>542</v>
      </c>
      <c r="C61" s="52" t="s">
        <v>548</v>
      </c>
      <c r="D61" s="27" t="s">
        <v>550</v>
      </c>
    </row>
    <row r="64" spans="1:3" ht="12.75">
      <c r="A64" s="112" t="s">
        <v>3518</v>
      </c>
      <c r="B64" s="9"/>
      <c r="C64" s="3"/>
    </row>
    <row r="65" spans="1:3" ht="12.75">
      <c r="A65" s="4"/>
      <c r="B65" s="4"/>
      <c r="C65" s="3"/>
    </row>
    <row r="66" spans="1:3" ht="12.75">
      <c r="A66" s="112" t="s">
        <v>3519</v>
      </c>
      <c r="B66" s="9"/>
      <c r="C66" s="3"/>
    </row>
    <row r="67" spans="1:3" ht="12.75">
      <c r="A67" s="4"/>
      <c r="B67" s="4"/>
      <c r="C67" s="3"/>
    </row>
    <row r="68" spans="1:3" ht="12.75">
      <c r="A68" s="112" t="s">
        <v>3520</v>
      </c>
      <c r="B68" s="4"/>
      <c r="C68" s="3"/>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1"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D37" name="Rango1_30_1"/>
    <protectedRange sqref="D38" name="Rango1_31_1"/>
    <protectedRange sqref="D39" name="Rango1_32_1"/>
    <protectedRange sqref="D40" name="Rango1_33_1"/>
    <protectedRange sqref="D41" name="Rango1_34_1"/>
    <protectedRange sqref="D42 D47:D61" name="Rango1_35_1"/>
    <protectedRange sqref="D43" name="Rango1_36_1"/>
    <protectedRange sqref="D44" name="Rango1_37_1"/>
    <protectedRange sqref="D45" name="Rango1_38_1"/>
    <protectedRange sqref="D46"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8:E111"/>
  <sheetViews>
    <sheetView zoomScalePageLayoutView="0" workbookViewId="0" topLeftCell="A31">
      <selection activeCell="D40" sqref="D4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116</v>
      </c>
      <c r="B13" s="277"/>
      <c r="C13" s="277"/>
      <c r="D13" s="277"/>
    </row>
    <row r="14" ht="12.75">
      <c r="A14" s="12"/>
    </row>
    <row r="15" spans="1:4" ht="25.5">
      <c r="A15" s="6" t="s">
        <v>15</v>
      </c>
      <c r="B15" s="6" t="s">
        <v>16</v>
      </c>
      <c r="C15" s="6" t="s">
        <v>17</v>
      </c>
      <c r="D15" s="31" t="s">
        <v>18</v>
      </c>
    </row>
    <row r="16" spans="1:4" ht="12.75">
      <c r="A16" s="53">
        <v>1</v>
      </c>
      <c r="B16" s="25" t="s">
        <v>551</v>
      </c>
      <c r="C16" s="55" t="s">
        <v>552</v>
      </c>
      <c r="D16" s="25" t="s">
        <v>553</v>
      </c>
    </row>
    <row r="17" spans="1:4" ht="12.75">
      <c r="A17" s="53">
        <v>2</v>
      </c>
      <c r="B17" s="25" t="s">
        <v>554</v>
      </c>
      <c r="C17" s="115" t="s">
        <v>555</v>
      </c>
      <c r="D17" s="25" t="s">
        <v>556</v>
      </c>
    </row>
    <row r="18" spans="1:4" ht="12.75">
      <c r="A18" s="53">
        <v>3</v>
      </c>
      <c r="B18" s="25" t="s">
        <v>557</v>
      </c>
      <c r="C18" s="56" t="s">
        <v>442</v>
      </c>
      <c r="D18" s="25" t="s">
        <v>558</v>
      </c>
    </row>
    <row r="19" spans="1:4" ht="18">
      <c r="A19" s="53">
        <v>4</v>
      </c>
      <c r="B19" s="50" t="s">
        <v>559</v>
      </c>
      <c r="C19" s="57" t="s">
        <v>442</v>
      </c>
      <c r="D19" s="26" t="s">
        <v>560</v>
      </c>
    </row>
    <row r="20" spans="1:4" ht="12.75">
      <c r="A20" s="53">
        <v>5</v>
      </c>
      <c r="B20" s="27" t="s">
        <v>561</v>
      </c>
      <c r="C20" s="55" t="s">
        <v>562</v>
      </c>
      <c r="D20" s="27" t="s">
        <v>563</v>
      </c>
    </row>
    <row r="21" spans="1:4" ht="12.75">
      <c r="A21" s="53">
        <v>6</v>
      </c>
      <c r="B21" s="25" t="s">
        <v>561</v>
      </c>
      <c r="C21" s="55" t="s">
        <v>562</v>
      </c>
      <c r="D21" s="25" t="s">
        <v>564</v>
      </c>
    </row>
    <row r="22" spans="1:5" ht="12.75">
      <c r="A22" s="53">
        <v>7</v>
      </c>
      <c r="B22" s="25" t="s">
        <v>561</v>
      </c>
      <c r="C22" s="58" t="s">
        <v>565</v>
      </c>
      <c r="D22" s="25" t="s">
        <v>566</v>
      </c>
      <c r="E22" t="s">
        <v>567</v>
      </c>
    </row>
    <row r="23" spans="1:4" ht="12.75">
      <c r="A23" s="53">
        <v>8</v>
      </c>
      <c r="B23" s="25" t="s">
        <v>568</v>
      </c>
      <c r="C23" s="55" t="s">
        <v>569</v>
      </c>
      <c r="D23" s="25" t="s">
        <v>570</v>
      </c>
    </row>
    <row r="24" spans="1:4" ht="12.75">
      <c r="A24" s="53">
        <v>9</v>
      </c>
      <c r="B24" s="27" t="s">
        <v>571</v>
      </c>
      <c r="C24" s="55" t="s">
        <v>572</v>
      </c>
      <c r="D24" s="27" t="s">
        <v>573</v>
      </c>
    </row>
    <row r="25" spans="1:4" ht="12.75">
      <c r="A25" s="53">
        <v>10</v>
      </c>
      <c r="B25" s="27" t="s">
        <v>574</v>
      </c>
      <c r="C25" s="55" t="s">
        <v>384</v>
      </c>
      <c r="D25" s="27" t="s">
        <v>575</v>
      </c>
    </row>
    <row r="26" spans="1:4" ht="12.75">
      <c r="A26" s="53">
        <v>11</v>
      </c>
      <c r="B26" s="27" t="s">
        <v>574</v>
      </c>
      <c r="C26" s="55" t="s">
        <v>384</v>
      </c>
      <c r="D26" s="27" t="s">
        <v>576</v>
      </c>
    </row>
    <row r="27" spans="1:4" ht="12.75">
      <c r="A27" s="53">
        <v>12</v>
      </c>
      <c r="B27" s="52" t="s">
        <v>571</v>
      </c>
      <c r="C27" s="52" t="s">
        <v>577</v>
      </c>
      <c r="D27" s="27" t="s">
        <v>578</v>
      </c>
    </row>
    <row r="28" spans="1:4" ht="18">
      <c r="A28" s="53">
        <v>13</v>
      </c>
      <c r="B28" s="52" t="s">
        <v>579</v>
      </c>
      <c r="C28" s="52" t="s">
        <v>580</v>
      </c>
      <c r="D28" s="27" t="s">
        <v>581</v>
      </c>
    </row>
    <row r="29" spans="1:4" ht="18">
      <c r="A29" s="53">
        <v>14</v>
      </c>
      <c r="B29" s="52" t="s">
        <v>579</v>
      </c>
      <c r="C29" s="52" t="s">
        <v>582</v>
      </c>
      <c r="D29" s="27" t="s">
        <v>583</v>
      </c>
    </row>
    <row r="30" spans="1:4" ht="12.75">
      <c r="A30" s="53">
        <v>15</v>
      </c>
      <c r="B30" s="52" t="s">
        <v>584</v>
      </c>
      <c r="C30" s="52" t="s">
        <v>585</v>
      </c>
      <c r="D30" s="27" t="s">
        <v>586</v>
      </c>
    </row>
    <row r="31" spans="1:4" ht="12.75">
      <c r="A31" s="53">
        <v>16</v>
      </c>
      <c r="B31" s="52" t="s">
        <v>584</v>
      </c>
      <c r="C31" s="52" t="s">
        <v>587</v>
      </c>
      <c r="D31" s="27" t="s">
        <v>588</v>
      </c>
    </row>
    <row r="32" spans="1:4" ht="18">
      <c r="A32" s="53">
        <v>17</v>
      </c>
      <c r="B32" s="52" t="s">
        <v>589</v>
      </c>
      <c r="C32" s="52" t="s">
        <v>590</v>
      </c>
      <c r="D32" s="27" t="s">
        <v>591</v>
      </c>
    </row>
    <row r="33" spans="1:4" ht="12.75">
      <c r="A33" s="53">
        <v>18</v>
      </c>
      <c r="B33" s="52" t="s">
        <v>592</v>
      </c>
      <c r="C33" s="52" t="s">
        <v>593</v>
      </c>
      <c r="D33" s="27" t="s">
        <v>594</v>
      </c>
    </row>
    <row r="34" spans="1:4" ht="12.75">
      <c r="A34" s="53">
        <v>19</v>
      </c>
      <c r="B34" s="52" t="s">
        <v>584</v>
      </c>
      <c r="C34" s="52" t="s">
        <v>466</v>
      </c>
      <c r="D34" s="32" t="s">
        <v>3532</v>
      </c>
    </row>
    <row r="35" spans="1:4" ht="12.75">
      <c r="A35" s="53">
        <v>20</v>
      </c>
      <c r="B35" s="52" t="s">
        <v>584</v>
      </c>
      <c r="C35" s="52" t="s">
        <v>466</v>
      </c>
      <c r="D35" s="27" t="s">
        <v>595</v>
      </c>
    </row>
    <row r="36" spans="1:4" ht="12.75">
      <c r="A36" s="53" t="s">
        <v>596</v>
      </c>
      <c r="B36" s="52" t="s">
        <v>597</v>
      </c>
      <c r="C36" s="52" t="s">
        <v>466</v>
      </c>
      <c r="D36" s="27" t="s">
        <v>598</v>
      </c>
    </row>
    <row r="37" spans="1:4" ht="12.75">
      <c r="A37" s="53">
        <v>23</v>
      </c>
      <c r="B37" s="52" t="s">
        <v>599</v>
      </c>
      <c r="C37" s="52" t="s">
        <v>600</v>
      </c>
      <c r="D37" s="27" t="s">
        <v>601</v>
      </c>
    </row>
    <row r="38" spans="1:4" ht="18">
      <c r="A38" s="53">
        <v>24</v>
      </c>
      <c r="B38" s="52" t="s">
        <v>602</v>
      </c>
      <c r="C38" s="52" t="s">
        <v>603</v>
      </c>
      <c r="D38" s="27" t="s">
        <v>604</v>
      </c>
    </row>
    <row r="39" spans="1:4" ht="18">
      <c r="A39" s="53">
        <v>25</v>
      </c>
      <c r="B39" s="52" t="s">
        <v>605</v>
      </c>
      <c r="C39" s="52" t="s">
        <v>606</v>
      </c>
      <c r="D39" s="27" t="s">
        <v>607</v>
      </c>
    </row>
    <row r="40" spans="1:4" ht="18">
      <c r="A40" s="53">
        <v>26</v>
      </c>
      <c r="B40" s="52" t="s">
        <v>608</v>
      </c>
      <c r="C40" s="52" t="s">
        <v>609</v>
      </c>
      <c r="D40" s="32" t="s">
        <v>610</v>
      </c>
    </row>
    <row r="41" spans="1:4" ht="18">
      <c r="A41" s="53">
        <v>27</v>
      </c>
      <c r="B41" s="52" t="s">
        <v>611</v>
      </c>
      <c r="C41" s="52" t="s">
        <v>609</v>
      </c>
      <c r="D41" s="27" t="s">
        <v>612</v>
      </c>
    </row>
    <row r="42" spans="1:4" ht="12.75">
      <c r="A42" s="53">
        <v>28</v>
      </c>
      <c r="B42" s="52" t="s">
        <v>584</v>
      </c>
      <c r="C42" s="52" t="s">
        <v>613</v>
      </c>
      <c r="D42" s="32" t="s">
        <v>614</v>
      </c>
    </row>
    <row r="43" spans="1:4" ht="18">
      <c r="A43" s="53">
        <v>29</v>
      </c>
      <c r="B43" s="52" t="s">
        <v>611</v>
      </c>
      <c r="C43" s="52" t="s">
        <v>615</v>
      </c>
      <c r="D43" s="27" t="s">
        <v>616</v>
      </c>
    </row>
    <row r="44" spans="1:4" ht="12.75">
      <c r="A44" s="53">
        <v>30</v>
      </c>
      <c r="B44" s="52" t="s">
        <v>617</v>
      </c>
      <c r="C44" s="52" t="s">
        <v>562</v>
      </c>
      <c r="D44" s="27" t="s">
        <v>618</v>
      </c>
    </row>
    <row r="45" spans="1:4" ht="18">
      <c r="A45" s="53">
        <v>31</v>
      </c>
      <c r="B45" s="52" t="s">
        <v>619</v>
      </c>
      <c r="C45" s="52" t="s">
        <v>620</v>
      </c>
      <c r="D45" s="27" t="s">
        <v>621</v>
      </c>
    </row>
    <row r="46" spans="1:4" ht="12.75">
      <c r="A46" s="53">
        <v>32</v>
      </c>
      <c r="B46" s="52" t="s">
        <v>622</v>
      </c>
      <c r="C46" s="52" t="s">
        <v>623</v>
      </c>
      <c r="D46" s="27" t="s">
        <v>624</v>
      </c>
    </row>
    <row r="47" spans="1:4" ht="12.75">
      <c r="A47" s="53">
        <v>33</v>
      </c>
      <c r="B47" s="52" t="s">
        <v>625</v>
      </c>
      <c r="C47" s="52" t="s">
        <v>626</v>
      </c>
      <c r="D47" s="27" t="s">
        <v>627</v>
      </c>
    </row>
    <row r="48" spans="1:4" ht="18">
      <c r="A48" s="53">
        <v>34</v>
      </c>
      <c r="B48" s="52" t="s">
        <v>628</v>
      </c>
      <c r="C48" s="52" t="s">
        <v>629</v>
      </c>
      <c r="D48" s="27" t="s">
        <v>630</v>
      </c>
    </row>
    <row r="49" spans="1:4" ht="12.75">
      <c r="A49" s="53">
        <v>35</v>
      </c>
      <c r="B49" s="52" t="s">
        <v>631</v>
      </c>
      <c r="C49" s="52" t="s">
        <v>632</v>
      </c>
      <c r="D49" s="27" t="s">
        <v>633</v>
      </c>
    </row>
    <row r="50" spans="1:4" ht="12.75">
      <c r="A50" s="53">
        <v>36</v>
      </c>
      <c r="B50" s="52" t="s">
        <v>634</v>
      </c>
      <c r="C50" s="52" t="s">
        <v>635</v>
      </c>
      <c r="D50" s="27" t="s">
        <v>636</v>
      </c>
    </row>
    <row r="51" spans="1:4" ht="18">
      <c r="A51" s="53">
        <v>37</v>
      </c>
      <c r="B51" s="52" t="s">
        <v>637</v>
      </c>
      <c r="C51" s="52" t="s">
        <v>463</v>
      </c>
      <c r="D51" s="27" t="s">
        <v>638</v>
      </c>
    </row>
    <row r="52" spans="1:4" ht="18">
      <c r="A52" s="53">
        <v>38</v>
      </c>
      <c r="B52" s="52" t="s">
        <v>639</v>
      </c>
      <c r="C52" s="52" t="s">
        <v>463</v>
      </c>
      <c r="D52" s="27" t="s">
        <v>640</v>
      </c>
    </row>
    <row r="53" spans="1:4" ht="18">
      <c r="A53" s="53">
        <v>39</v>
      </c>
      <c r="B53" s="52" t="s">
        <v>637</v>
      </c>
      <c r="C53" s="52" t="s">
        <v>641</v>
      </c>
      <c r="D53" s="27" t="s">
        <v>642</v>
      </c>
    </row>
    <row r="54" spans="1:4" ht="18">
      <c r="A54" s="53">
        <v>40</v>
      </c>
      <c r="B54" s="52" t="s">
        <v>643</v>
      </c>
      <c r="C54" s="52" t="s">
        <v>644</v>
      </c>
      <c r="D54" s="27" t="s">
        <v>645</v>
      </c>
    </row>
    <row r="55" spans="1:4" ht="12.75">
      <c r="A55" s="53">
        <v>41</v>
      </c>
      <c r="B55" s="52" t="s">
        <v>631</v>
      </c>
      <c r="C55" s="52" t="s">
        <v>646</v>
      </c>
      <c r="D55" s="27" t="s">
        <v>647</v>
      </c>
    </row>
    <row r="56" spans="1:4" ht="18">
      <c r="A56" s="53">
        <v>42</v>
      </c>
      <c r="B56" s="52" t="s">
        <v>648</v>
      </c>
      <c r="C56" s="52" t="s">
        <v>646</v>
      </c>
      <c r="D56" s="27" t="s">
        <v>649</v>
      </c>
    </row>
    <row r="57" spans="1:4" ht="12.75">
      <c r="A57" s="53">
        <v>43</v>
      </c>
      <c r="B57" s="52" t="s">
        <v>650</v>
      </c>
      <c r="C57" s="52" t="s">
        <v>491</v>
      </c>
      <c r="D57" s="27" t="s">
        <v>2883</v>
      </c>
    </row>
    <row r="58" spans="1:4" ht="18">
      <c r="A58" s="53">
        <v>44</v>
      </c>
      <c r="B58" s="52" t="s">
        <v>637</v>
      </c>
      <c r="C58" s="52" t="s">
        <v>3880</v>
      </c>
      <c r="D58" s="27" t="s">
        <v>3881</v>
      </c>
    </row>
    <row r="59" spans="1:4" ht="12.75">
      <c r="A59" s="53">
        <v>45</v>
      </c>
      <c r="B59" s="52" t="s">
        <v>631</v>
      </c>
      <c r="C59" s="52" t="s">
        <v>651</v>
      </c>
      <c r="D59" s="27" t="s">
        <v>652</v>
      </c>
    </row>
    <row r="60" spans="1:4" ht="18">
      <c r="A60" s="53">
        <v>46</v>
      </c>
      <c r="B60" s="52" t="s">
        <v>653</v>
      </c>
      <c r="C60" s="52" t="s">
        <v>654</v>
      </c>
      <c r="D60" s="27" t="s">
        <v>655</v>
      </c>
    </row>
    <row r="61" spans="1:4" ht="12.75">
      <c r="A61" s="53">
        <v>47</v>
      </c>
      <c r="B61" s="52" t="s">
        <v>656</v>
      </c>
      <c r="C61" s="52" t="s">
        <v>657</v>
      </c>
      <c r="D61" s="27" t="s">
        <v>658</v>
      </c>
    </row>
    <row r="62" spans="1:4" ht="12.75">
      <c r="A62" s="53">
        <v>48</v>
      </c>
      <c r="B62" s="52" t="s">
        <v>659</v>
      </c>
      <c r="C62" s="52" t="s">
        <v>660</v>
      </c>
      <c r="D62" s="27" t="s">
        <v>661</v>
      </c>
    </row>
    <row r="65" spans="1:3" ht="12.75">
      <c r="A65" s="112" t="s">
        <v>3518</v>
      </c>
      <c r="B65" s="9"/>
      <c r="C65" s="3"/>
    </row>
    <row r="66" spans="1:3" ht="12.75">
      <c r="A66" s="4"/>
      <c r="B66" s="4"/>
      <c r="C66" s="3"/>
    </row>
    <row r="67" spans="1:3" ht="12.75">
      <c r="A67" s="112" t="s">
        <v>3519</v>
      </c>
      <c r="B67" s="9"/>
      <c r="C67" s="3"/>
    </row>
    <row r="68" spans="1:3" ht="12.75">
      <c r="A68" s="4"/>
      <c r="B68" s="4"/>
      <c r="C68" s="3"/>
    </row>
    <row r="69" spans="1:3" ht="12.75">
      <c r="A69" s="7" t="s">
        <v>13</v>
      </c>
      <c r="B69" s="4"/>
      <c r="C69" s="3"/>
    </row>
    <row r="107" spans="1:3" ht="12.75">
      <c r="A107" s="7" t="s">
        <v>3</v>
      </c>
      <c r="B107" s="9" t="s">
        <v>5</v>
      </c>
      <c r="C107" s="3"/>
    </row>
    <row r="108" spans="1:3" ht="12.75">
      <c r="A108" s="4"/>
      <c r="B108" s="4"/>
      <c r="C108" s="3"/>
    </row>
    <row r="109" spans="1:3" ht="12.75">
      <c r="A109" s="7" t="s">
        <v>4</v>
      </c>
      <c r="B109" s="9" t="s">
        <v>6</v>
      </c>
      <c r="C109" s="3"/>
    </row>
    <row r="110" spans="1:3" ht="12.75">
      <c r="A110" s="4"/>
      <c r="B110" s="4"/>
      <c r="C110" s="3"/>
    </row>
    <row r="111" spans="1:3" ht="12.75">
      <c r="A111" s="7" t="s">
        <v>13</v>
      </c>
      <c r="B111" s="4"/>
      <c r="C111" s="3"/>
    </row>
  </sheetData>
  <sheetProtection/>
  <protectedRanges>
    <protectedRange sqref="F29" name="Rango1_23"/>
    <protectedRange sqref="F30" name="Rango1_24"/>
    <protectedRange sqref="F31" name="Rango1_25"/>
    <protectedRange sqref="F32" name="Rango1_26"/>
    <protectedRange sqref="F33" name="Rango1_27"/>
    <protectedRange sqref="F34" name="Rango1_28"/>
    <protectedRange sqref="F35" name="Rango1_29"/>
    <protectedRange sqref="F36" name="Rango1_30"/>
    <protectedRange sqref="F37" name="Rango1_31"/>
    <protectedRange sqref="F38" name="Rango1_32"/>
    <protectedRange sqref="F39" name="Rango1_33"/>
    <protectedRange sqref="F40" name="Rango1_34"/>
    <protectedRange sqref="F41 F46:F62 E42:F45"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E27" name="Rango1_21_1"/>
    <protectedRange sqref="D28:E28" name="Rango1_22_1"/>
    <protectedRange sqref="D29:E29" name="Rango1_23_1"/>
    <protectedRange sqref="D30:E30" name="Rango1_24_1"/>
    <protectedRange sqref="D31:E31" name="Rango1_25_1"/>
    <protectedRange sqref="D32:E32" name="Rango1_26_1"/>
    <protectedRange sqref="D33:E33" name="Rango1_27_1"/>
    <protectedRange sqref="D34:E34" name="Rango1_28_1"/>
    <protectedRange sqref="D35:E35" name="Rango1_29_1"/>
    <protectedRange sqref="D36:E36" name="Rango1_30_1"/>
    <protectedRange sqref="D37:E37" name="Rango1_31_1"/>
    <protectedRange sqref="D38:E38" name="Rango1_32_1"/>
    <protectedRange sqref="D39:E39" name="Rango1_33_1"/>
    <protectedRange sqref="D40:E40" name="Rango1_34_1"/>
    <protectedRange sqref="D41:E41 E42:E62 D46:D62"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8:I731"/>
  <sheetViews>
    <sheetView zoomScale="102" zoomScaleNormal="102" workbookViewId="0" topLeftCell="A111">
      <selection activeCell="D139" sqref="D13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103</v>
      </c>
      <c r="B13" s="277"/>
      <c r="C13" s="277"/>
      <c r="D13" s="277"/>
    </row>
    <row r="14" ht="12.75">
      <c r="A14" s="12"/>
    </row>
    <row r="15" spans="1:4" ht="25.5">
      <c r="A15" s="6" t="s">
        <v>15</v>
      </c>
      <c r="B15" s="6" t="s">
        <v>16</v>
      </c>
      <c r="C15" s="6" t="s">
        <v>17</v>
      </c>
      <c r="D15" s="31" t="s">
        <v>18</v>
      </c>
    </row>
    <row r="16" spans="1:4" ht="18">
      <c r="A16" s="24">
        <v>1</v>
      </c>
      <c r="B16" s="49" t="s">
        <v>840</v>
      </c>
      <c r="C16" s="80" t="s">
        <v>91</v>
      </c>
      <c r="D16" s="25" t="str">
        <f>IF(A16=1,(F576),(0))</f>
        <v>JOEL GUILERMO  GALICIA  PEREZ</v>
      </c>
    </row>
    <row r="17" spans="1:4" ht="18">
      <c r="A17" s="24">
        <v>2</v>
      </c>
      <c r="B17" s="49" t="s">
        <v>841</v>
      </c>
      <c r="C17" s="60" t="s">
        <v>92</v>
      </c>
      <c r="D17" s="25" t="str">
        <f>IF(A17=2,(F577),(0))</f>
        <v>MARGARITO LUCAS  GALICIA  PEREZ</v>
      </c>
    </row>
    <row r="18" spans="1:4" ht="18">
      <c r="A18" s="24">
        <v>3</v>
      </c>
      <c r="B18" s="49" t="s">
        <v>842</v>
      </c>
      <c r="C18" s="61" t="s">
        <v>100</v>
      </c>
      <c r="D18" s="25" t="str">
        <f>IF(A18=3,(F578),(0))</f>
        <v>EFRAIN  MENDEZ ARELIO</v>
      </c>
    </row>
    <row r="19" spans="1:4" ht="18">
      <c r="A19" s="24">
        <v>4</v>
      </c>
      <c r="B19" s="50" t="s">
        <v>843</v>
      </c>
      <c r="C19" s="62" t="s">
        <v>100</v>
      </c>
      <c r="D19" s="25" t="str">
        <f>IF(A19=4,(F579),(0))</f>
        <v>PEDRO  ARELIO JURADO</v>
      </c>
    </row>
    <row r="20" spans="1:4" ht="18">
      <c r="A20" s="24">
        <v>5</v>
      </c>
      <c r="B20" s="51" t="s">
        <v>844</v>
      </c>
      <c r="C20" s="60" t="s">
        <v>93</v>
      </c>
      <c r="D20" s="25" t="str">
        <f>IF(A20=5,(F580),(0))</f>
        <v>CONCEPCION  LEYTE LOZANO</v>
      </c>
    </row>
    <row r="21" spans="1:4" ht="18">
      <c r="A21" s="24">
        <v>6</v>
      </c>
      <c r="B21" s="51" t="s">
        <v>844</v>
      </c>
      <c r="C21" s="60" t="s">
        <v>93</v>
      </c>
      <c r="D21" s="25" t="str">
        <f>IF(A21=6,(F581),(0))</f>
        <v>CONCEPCION  LEYTE LOZANO</v>
      </c>
    </row>
    <row r="22" spans="1:4" ht="18">
      <c r="A22" s="24">
        <v>7</v>
      </c>
      <c r="B22" s="49" t="s">
        <v>845</v>
      </c>
      <c r="C22" s="60" t="s">
        <v>94</v>
      </c>
      <c r="D22" s="25" t="str">
        <f>IF(A22=7,(F582),(0))</f>
        <v>JUANA   RAMIREZ MEDINA</v>
      </c>
    </row>
    <row r="23" spans="1:4" ht="18">
      <c r="A23" s="24">
        <v>8</v>
      </c>
      <c r="B23" s="49" t="s">
        <v>846</v>
      </c>
      <c r="C23" s="63" t="s">
        <v>95</v>
      </c>
      <c r="D23" s="25" t="str">
        <f>IF(A23=8,(F583),(0))</f>
        <v>EDGAR  PALACIOS PAREDES</v>
      </c>
    </row>
    <row r="24" spans="1:4" ht="27">
      <c r="A24" s="24">
        <v>9</v>
      </c>
      <c r="B24" s="49" t="s">
        <v>847</v>
      </c>
      <c r="C24" s="60" t="s">
        <v>96</v>
      </c>
      <c r="D24" s="25" t="str">
        <f>IF(A24=9,(F584),(0))</f>
        <v>RAQUEL  RAMIREZ ROSALES</v>
      </c>
    </row>
    <row r="25" spans="1:4" ht="18">
      <c r="A25" s="24">
        <v>10</v>
      </c>
      <c r="B25" s="51" t="s">
        <v>849</v>
      </c>
      <c r="C25" s="60" t="s">
        <v>97</v>
      </c>
      <c r="D25" s="25" t="str">
        <f>IF(A25=10,(F585),(0))</f>
        <v>JESUS  MEJIA NAPOLES</v>
      </c>
    </row>
    <row r="26" spans="1:4" ht="18">
      <c r="A26" s="24">
        <v>11</v>
      </c>
      <c r="B26" s="51" t="s">
        <v>848</v>
      </c>
      <c r="C26" s="60" t="s">
        <v>98</v>
      </c>
      <c r="D26" s="25" t="str">
        <f>IF(A26=11,(F586),(0))</f>
        <v>JOSE   MENDEZ DE LA PEÑA</v>
      </c>
    </row>
    <row r="27" spans="1:4" ht="18">
      <c r="A27" s="24">
        <v>12</v>
      </c>
      <c r="B27" s="51" t="s">
        <v>850</v>
      </c>
      <c r="C27" s="60" t="s">
        <v>99</v>
      </c>
      <c r="D27" s="25" t="str">
        <f>IF(A27=12,(F587),(0))</f>
        <v>MARIA GUADALUPE  MEJIA  MORA</v>
      </c>
    </row>
    <row r="28" spans="1:4" ht="18">
      <c r="A28" s="24">
        <v>13</v>
      </c>
      <c r="B28" s="54" t="s">
        <v>848</v>
      </c>
      <c r="C28" s="54" t="s">
        <v>851</v>
      </c>
      <c r="D28" s="25" t="str">
        <f>IF(A28=13,(F588),(0))</f>
        <v>RAQUEL  GARCIA VALLEJO</v>
      </c>
    </row>
    <row r="29" spans="1:4" ht="18">
      <c r="A29" s="24">
        <v>14</v>
      </c>
      <c r="B29" s="54" t="s">
        <v>852</v>
      </c>
      <c r="C29" s="54" t="s">
        <v>853</v>
      </c>
      <c r="D29" s="25" t="str">
        <f>IF(A29=14,(F589),(0))</f>
        <v>MARIA GRACIELA  MORA  VELAZQUEZ</v>
      </c>
    </row>
    <row r="30" spans="1:4" ht="18">
      <c r="A30" s="24">
        <v>15</v>
      </c>
      <c r="B30" s="54" t="s">
        <v>854</v>
      </c>
      <c r="C30" s="54" t="s">
        <v>855</v>
      </c>
      <c r="D30" s="25" t="str">
        <f>IF(A30=15,(F590),(0))</f>
        <v>RUBENS  ALQUICIRA GARCIA</v>
      </c>
    </row>
    <row r="31" spans="1:4" ht="27">
      <c r="A31" s="24">
        <v>16</v>
      </c>
      <c r="B31" s="54" t="s">
        <v>856</v>
      </c>
      <c r="C31" s="54" t="s">
        <v>857</v>
      </c>
      <c r="D31" s="25" t="str">
        <f>IF(A31=16,(F591),(0))</f>
        <v>ADRIAN MIGUEL  MORAN DELGADO</v>
      </c>
    </row>
    <row r="32" spans="1:4" ht="27">
      <c r="A32" s="24">
        <v>17</v>
      </c>
      <c r="B32" s="54" t="s">
        <v>858</v>
      </c>
      <c r="C32" s="54" t="s">
        <v>859</v>
      </c>
      <c r="D32" s="25" t="str">
        <f>IF(A32=17,(F592),(0))</f>
        <v>MARIA TERESA  MEJIA BARRANCO</v>
      </c>
    </row>
    <row r="33" spans="1:4" ht="27">
      <c r="A33" s="24">
        <v>18</v>
      </c>
      <c r="B33" s="54" t="s">
        <v>858</v>
      </c>
      <c r="C33" s="54" t="s">
        <v>859</v>
      </c>
      <c r="D33" s="25" t="str">
        <f>IF(A33=18,(F593),(0))</f>
        <v>MARIA TERESA  MEJIA BARRANCO</v>
      </c>
    </row>
    <row r="34" spans="1:4" ht="18">
      <c r="A34" s="24">
        <v>19</v>
      </c>
      <c r="B34" s="54" t="s">
        <v>860</v>
      </c>
      <c r="C34" s="54" t="s">
        <v>861</v>
      </c>
      <c r="D34" s="25" t="str">
        <f>IF(A34=19,(F594),(0))</f>
        <v>J. REFUGIO  MONCAYO RODRIGUEZ</v>
      </c>
    </row>
    <row r="35" spans="1:4" ht="18">
      <c r="A35" s="24">
        <v>20</v>
      </c>
      <c r="B35" s="54" t="s">
        <v>862</v>
      </c>
      <c r="C35" s="54" t="s">
        <v>863</v>
      </c>
      <c r="D35" s="25" t="str">
        <f>IF(A35=20,(F595),(0))</f>
        <v>CECILIA  GONZALEZ CAZARES</v>
      </c>
    </row>
    <row r="36" spans="1:4" ht="18">
      <c r="A36" s="24">
        <v>21</v>
      </c>
      <c r="B36" s="54" t="s">
        <v>862</v>
      </c>
      <c r="C36" s="54" t="s">
        <v>863</v>
      </c>
      <c r="D36" s="25" t="str">
        <f>IF(A36=21,(F596),(0))</f>
        <v>CECILIA  GONZALEZ CAZARES</v>
      </c>
    </row>
    <row r="37" spans="1:4" ht="18">
      <c r="A37" s="24">
        <v>22</v>
      </c>
      <c r="B37" s="54" t="s">
        <v>864</v>
      </c>
      <c r="C37" s="54" t="s">
        <v>863</v>
      </c>
      <c r="D37" s="25" t="str">
        <f>IF(A37=22,(F597),(0))</f>
        <v>ALAN GUILLERMO  GALICIA GONZALEZ</v>
      </c>
    </row>
    <row r="38" spans="1:4" ht="18">
      <c r="A38" s="24">
        <v>23</v>
      </c>
      <c r="B38" s="54" t="s">
        <v>865</v>
      </c>
      <c r="C38" s="54" t="s">
        <v>866</v>
      </c>
      <c r="D38" s="25" t="str">
        <f>IF(A38=23,(F598),(0))</f>
        <v>ISIDORO BENITO  MARTINEZ PEREZ</v>
      </c>
    </row>
    <row r="39" spans="1:4" ht="18">
      <c r="A39" s="24">
        <v>24</v>
      </c>
      <c r="B39" s="54" t="s">
        <v>865</v>
      </c>
      <c r="C39" s="54" t="s">
        <v>867</v>
      </c>
      <c r="D39" s="25" t="str">
        <f>IF(A39=24,(F599),(0))</f>
        <v>DANIEL  MARTINEZ GARCIA</v>
      </c>
    </row>
    <row r="40" spans="1:4" ht="18">
      <c r="A40" s="24">
        <v>25</v>
      </c>
      <c r="B40" s="54" t="s">
        <v>868</v>
      </c>
      <c r="C40" s="54" t="s">
        <v>869</v>
      </c>
      <c r="D40" s="25" t="str">
        <f>IF(A40=25,(F600),(0))</f>
        <v>MARIBEL   ALIZOTA MUÑOZ</v>
      </c>
    </row>
    <row r="41" spans="1:4" ht="18">
      <c r="A41" s="24">
        <v>26</v>
      </c>
      <c r="B41" s="54" t="s">
        <v>870</v>
      </c>
      <c r="C41" s="54" t="s">
        <v>871</v>
      </c>
      <c r="D41" s="25" t="str">
        <f>IF(A41=26,(F601),(0))</f>
        <v>DOLORES PALMIRA  CUEVAS GARCIA</v>
      </c>
    </row>
    <row r="42" spans="1:4" ht="18">
      <c r="A42" s="24">
        <v>27</v>
      </c>
      <c r="B42" s="54" t="s">
        <v>870</v>
      </c>
      <c r="C42" s="54" t="s">
        <v>871</v>
      </c>
      <c r="D42" s="25" t="str">
        <f>IF(A42=27,(F602),(0))</f>
        <v>DOLORES PALMIRA  CUEVAS GARCIA</v>
      </c>
    </row>
    <row r="43" spans="1:4" ht="18">
      <c r="A43" s="24">
        <v>28</v>
      </c>
      <c r="B43" s="54" t="s">
        <v>872</v>
      </c>
      <c r="C43" s="54" t="s">
        <v>873</v>
      </c>
      <c r="D43" s="25" t="str">
        <f>IF(A43=28,(F603),(0))</f>
        <v>EDUARDO  JUAREZ BARRANCO</v>
      </c>
    </row>
    <row r="44" spans="1:4" ht="18">
      <c r="A44" s="24">
        <v>29</v>
      </c>
      <c r="B44" s="54" t="s">
        <v>874</v>
      </c>
      <c r="C44" s="54" t="s">
        <v>875</v>
      </c>
      <c r="D44" s="25" t="str">
        <f>IF(A44=29,(F604),(0))</f>
        <v>ALEJANDRA  MATEOS  HERNANDEZ</v>
      </c>
    </row>
    <row r="45" spans="1:4" ht="18">
      <c r="A45" s="24">
        <v>30</v>
      </c>
      <c r="B45" s="54" t="s">
        <v>876</v>
      </c>
      <c r="C45" s="54" t="s">
        <v>877</v>
      </c>
      <c r="D45" s="25" t="str">
        <f>IF(A45=30,(F605),(0))</f>
        <v>FLORINA   GARCIA VALLEJO</v>
      </c>
    </row>
    <row r="46" spans="1:4" ht="18">
      <c r="A46" s="24">
        <v>31</v>
      </c>
      <c r="B46" s="54" t="s">
        <v>879</v>
      </c>
      <c r="C46" s="54" t="s">
        <v>878</v>
      </c>
      <c r="D46" s="26" t="s">
        <v>3531</v>
      </c>
    </row>
    <row r="47" spans="1:4" ht="27">
      <c r="A47" s="24">
        <v>32</v>
      </c>
      <c r="B47" s="54" t="s">
        <v>880</v>
      </c>
      <c r="C47" s="54" t="s">
        <v>881</v>
      </c>
      <c r="D47" s="25" t="str">
        <f>IF(A47=32,(F607),(0))</f>
        <v>CLAUDIA  MARTELL GONZALEZ</v>
      </c>
    </row>
    <row r="48" spans="1:4" ht="18">
      <c r="A48" s="24">
        <v>33</v>
      </c>
      <c r="B48" s="54" t="s">
        <v>882</v>
      </c>
      <c r="C48" s="54" t="s">
        <v>883</v>
      </c>
      <c r="D48" s="25" t="str">
        <f>IF(A48=33,(F608),(0))</f>
        <v>GAUDENCIO  RIVERA BALTAZAR</v>
      </c>
    </row>
    <row r="49" spans="1:4" ht="18">
      <c r="A49" s="24">
        <v>34</v>
      </c>
      <c r="B49" s="54" t="s">
        <v>884</v>
      </c>
      <c r="C49" s="54" t="s">
        <v>885</v>
      </c>
      <c r="D49" s="25" t="str">
        <f>IF(A49=34,(F609),(0))</f>
        <v>LOURDES  ALVAREZ GONZALEZ</v>
      </c>
    </row>
    <row r="50" spans="1:4" ht="18">
      <c r="A50" s="24">
        <v>35</v>
      </c>
      <c r="B50" s="54" t="s">
        <v>884</v>
      </c>
      <c r="C50" s="54" t="s">
        <v>885</v>
      </c>
      <c r="D50" s="25" t="str">
        <f>IF(A50=35,(F610),(0))</f>
        <v>LOURDES  ALVAREZ GONZALEZ</v>
      </c>
    </row>
    <row r="51" spans="1:4" ht="18">
      <c r="A51" s="24">
        <v>36</v>
      </c>
      <c r="B51" s="54" t="s">
        <v>886</v>
      </c>
      <c r="C51" s="54" t="s">
        <v>887</v>
      </c>
      <c r="D51" s="26" t="s">
        <v>3883</v>
      </c>
    </row>
    <row r="52" spans="1:4" ht="27">
      <c r="A52" s="24">
        <v>37</v>
      </c>
      <c r="B52" s="54" t="s">
        <v>888</v>
      </c>
      <c r="C52" s="54" t="s">
        <v>889</v>
      </c>
      <c r="D52" s="25" t="str">
        <f>IF(A52=37,(F612),(0))</f>
        <v>MARCELINO  PEREZ DE LA CRUZ</v>
      </c>
    </row>
    <row r="53" spans="1:4" ht="27">
      <c r="A53" s="24">
        <v>38</v>
      </c>
      <c r="B53" s="54" t="s">
        <v>890</v>
      </c>
      <c r="C53" s="54" t="s">
        <v>891</v>
      </c>
      <c r="D53" s="25" t="str">
        <f>IF(A53=38,(F613),(0))</f>
        <v>GUADALUPE  VAZQUEZ MUÑOZ</v>
      </c>
    </row>
    <row r="54" spans="1:4" ht="27">
      <c r="A54" s="24">
        <v>39</v>
      </c>
      <c r="B54" s="54" t="s">
        <v>894</v>
      </c>
      <c r="C54" s="54" t="s">
        <v>891</v>
      </c>
      <c r="D54" s="25" t="str">
        <f>IF(A54=39,(F614),(0))</f>
        <v>JUAN   ROMERO VAZQUEZ</v>
      </c>
    </row>
    <row r="55" spans="1:4" ht="18">
      <c r="A55" s="24">
        <v>40</v>
      </c>
      <c r="B55" s="54" t="s">
        <v>895</v>
      </c>
      <c r="C55" s="54" t="s">
        <v>220</v>
      </c>
      <c r="D55" s="25" t="str">
        <f>IF(A55=40,(F615),(0))</f>
        <v>ISAAC ALONSO  TREJO CASTILLO</v>
      </c>
    </row>
    <row r="56" spans="1:4" ht="27">
      <c r="A56" s="24">
        <v>41</v>
      </c>
      <c r="B56" s="54" t="s">
        <v>896</v>
      </c>
      <c r="C56" s="54" t="s">
        <v>220</v>
      </c>
      <c r="D56" s="25" t="str">
        <f>IF(A56=41,(F616),(0))</f>
        <v>ARTURO  TREJO TREJO</v>
      </c>
    </row>
    <row r="57" spans="1:4" ht="18">
      <c r="A57" s="24">
        <v>42</v>
      </c>
      <c r="B57" s="54" t="s">
        <v>897</v>
      </c>
      <c r="C57" s="54" t="s">
        <v>220</v>
      </c>
      <c r="D57" s="25" t="str">
        <f>IF(A57=42,(F617),(0))</f>
        <v>VIRGINIA FELIX  DE LA PEÑA GALICIA</v>
      </c>
    </row>
    <row r="58" spans="1:4" ht="18">
      <c r="A58" s="24">
        <v>43</v>
      </c>
      <c r="B58" s="54" t="s">
        <v>898</v>
      </c>
      <c r="C58" s="54" t="s">
        <v>893</v>
      </c>
      <c r="D58" s="25" t="str">
        <f>IF(A58=43,(F618),(0))</f>
        <v>DAVID QUINTIN  ROMERO VAZQUEZ</v>
      </c>
    </row>
    <row r="59" spans="1:4" ht="18">
      <c r="A59" s="24">
        <v>44</v>
      </c>
      <c r="B59" s="54" t="s">
        <v>899</v>
      </c>
      <c r="C59" s="54" t="s">
        <v>892</v>
      </c>
      <c r="D59" s="25" t="str">
        <f>IF(A59=44,(F619),(0))</f>
        <v>JUANA  MORALES VAZQUEZ</v>
      </c>
    </row>
    <row r="60" spans="1:4" ht="27">
      <c r="A60" s="24">
        <v>45</v>
      </c>
      <c r="B60" s="54" t="s">
        <v>900</v>
      </c>
      <c r="C60" s="54" t="s">
        <v>901</v>
      </c>
      <c r="D60" s="25" t="str">
        <f>IF(A60=45,(F620),(0))</f>
        <v>ASCENCION  MEJIA NAPOLES</v>
      </c>
    </row>
    <row r="61" spans="1:4" ht="27">
      <c r="A61" s="24">
        <v>46</v>
      </c>
      <c r="B61" s="54" t="s">
        <v>904</v>
      </c>
      <c r="C61" s="54" t="s">
        <v>731</v>
      </c>
      <c r="D61" s="25" t="str">
        <f>IF(A61=46,(F621),(0))</f>
        <v>MARTIN  MATEOS HERNANDEZ</v>
      </c>
    </row>
    <row r="62" spans="1:4" ht="27">
      <c r="A62" s="24">
        <v>47</v>
      </c>
      <c r="B62" s="54" t="s">
        <v>905</v>
      </c>
      <c r="C62" s="54" t="s">
        <v>902</v>
      </c>
      <c r="D62" s="25" t="str">
        <f>IF(A62=47,(F622),(0))</f>
        <v>CATALINA  NAPOLES LOPEZ</v>
      </c>
    </row>
    <row r="63" spans="1:4" ht="27">
      <c r="A63" s="24">
        <v>48</v>
      </c>
      <c r="B63" s="54" t="s">
        <v>905</v>
      </c>
      <c r="C63" s="54" t="s">
        <v>902</v>
      </c>
      <c r="D63" s="25" t="str">
        <f>IF(A63=48,(F623),(0))</f>
        <v>CATALINA  NAPOLES LOPEZ</v>
      </c>
    </row>
    <row r="64" spans="1:4" ht="18">
      <c r="A64" s="24">
        <v>49</v>
      </c>
      <c r="B64" s="54" t="s">
        <v>906</v>
      </c>
      <c r="C64" s="54" t="s">
        <v>220</v>
      </c>
      <c r="D64" s="25" t="str">
        <f>IF(A64=49,(F624),(0))</f>
        <v>ARTEMIO  TREJO Y TREJO</v>
      </c>
    </row>
    <row r="65" spans="1:4" ht="18">
      <c r="A65" s="24">
        <v>50</v>
      </c>
      <c r="B65" s="54" t="s">
        <v>906</v>
      </c>
      <c r="C65" s="29" t="s">
        <v>220</v>
      </c>
      <c r="D65" s="27" t="str">
        <f>IF(A65=50,(F625),(0))</f>
        <v>ARTEMIO  TREJO Y TREJO</v>
      </c>
    </row>
    <row r="66" spans="1:4" ht="18">
      <c r="A66" s="24">
        <v>51</v>
      </c>
      <c r="B66" s="54" t="s">
        <v>906</v>
      </c>
      <c r="C66" s="29" t="s">
        <v>220</v>
      </c>
      <c r="D66" s="27" t="str">
        <f>IF(A66=51,(F626),(0))</f>
        <v>ARTEMIO  TREJO Y TREJO</v>
      </c>
    </row>
    <row r="67" spans="1:4" ht="27">
      <c r="A67" s="24">
        <v>52</v>
      </c>
      <c r="B67" s="54" t="s">
        <v>2901</v>
      </c>
      <c r="C67" s="54" t="s">
        <v>903</v>
      </c>
      <c r="D67" s="27" t="str">
        <f>IF(A67=52,(F627),(0))</f>
        <v>EFRAIN  MENDEZ PADILLA</v>
      </c>
    </row>
    <row r="68" spans="1:4" ht="27">
      <c r="A68" s="24">
        <v>53</v>
      </c>
      <c r="B68" s="54" t="s">
        <v>2901</v>
      </c>
      <c r="C68" s="54" t="s">
        <v>195</v>
      </c>
      <c r="D68" s="27" t="str">
        <f>IF(A68=53,(F628),(0))</f>
        <v>MIREYA  PADILLA AVILA</v>
      </c>
    </row>
    <row r="69" spans="1:4" ht="27">
      <c r="A69" s="24">
        <v>54</v>
      </c>
      <c r="B69" s="54" t="s">
        <v>2902</v>
      </c>
      <c r="C69" s="54" t="s">
        <v>755</v>
      </c>
      <c r="D69" s="27" t="str">
        <f>IF(A69=54,(F629),(0))</f>
        <v>ROSA  RAMOS RIVERA</v>
      </c>
    </row>
    <row r="70" spans="1:4" ht="27">
      <c r="A70" s="24">
        <v>55</v>
      </c>
      <c r="B70" s="54" t="s">
        <v>2902</v>
      </c>
      <c r="C70" s="54" t="s">
        <v>2162</v>
      </c>
      <c r="D70" s="27" t="str">
        <f>IF(A70=55,(F630),(0))</f>
        <v>ETELBERTO  SALGADO RAMOS</v>
      </c>
    </row>
    <row r="71" spans="1:4" ht="27">
      <c r="A71" s="24">
        <v>56</v>
      </c>
      <c r="B71" s="54" t="s">
        <v>2903</v>
      </c>
      <c r="C71" s="54" t="s">
        <v>985</v>
      </c>
      <c r="D71" s="27" t="str">
        <f>IF(A71=56,(F631),(0))</f>
        <v>JOSE MANUEL  ARELIO CAMPOS</v>
      </c>
    </row>
    <row r="72" spans="1:4" ht="18">
      <c r="A72" s="24">
        <v>57</v>
      </c>
      <c r="B72" s="54" t="s">
        <v>2904</v>
      </c>
      <c r="C72" s="54" t="s">
        <v>196</v>
      </c>
      <c r="D72" s="27" t="s">
        <v>2866</v>
      </c>
    </row>
    <row r="73" spans="1:4" ht="18">
      <c r="A73" s="24">
        <v>58</v>
      </c>
      <c r="B73" s="54" t="s">
        <v>2904</v>
      </c>
      <c r="C73" s="54" t="s">
        <v>196</v>
      </c>
      <c r="D73" s="27" t="s">
        <v>2868</v>
      </c>
    </row>
    <row r="74" spans="1:4" ht="18">
      <c r="A74" s="24">
        <v>59</v>
      </c>
      <c r="B74" s="54" t="s">
        <v>2904</v>
      </c>
      <c r="C74" s="54" t="s">
        <v>196</v>
      </c>
      <c r="D74" s="32" t="s">
        <v>3391</v>
      </c>
    </row>
    <row r="75" spans="1:4" ht="27">
      <c r="A75" s="24">
        <v>60</v>
      </c>
      <c r="B75" s="54" t="s">
        <v>2905</v>
      </c>
      <c r="C75" s="54" t="s">
        <v>985</v>
      </c>
      <c r="D75" s="27" t="str">
        <f>IF(A75=60,(F635),(0))</f>
        <v>ITZEL  MORENO CABELLO</v>
      </c>
    </row>
    <row r="76" spans="1:4" ht="18">
      <c r="A76" s="24">
        <v>61</v>
      </c>
      <c r="B76" s="54" t="s">
        <v>2906</v>
      </c>
      <c r="C76" s="54" t="s">
        <v>2163</v>
      </c>
      <c r="D76" s="27" t="str">
        <f>IF(A76=61,(F636),(0))</f>
        <v>PAZ MARIA DE LA LUZ  MEJIA NAPOLES</v>
      </c>
    </row>
    <row r="77" spans="1:4" ht="27">
      <c r="A77" s="24">
        <v>62</v>
      </c>
      <c r="B77" s="54" t="s">
        <v>2907</v>
      </c>
      <c r="C77" s="54" t="s">
        <v>2164</v>
      </c>
      <c r="D77" s="27" t="str">
        <f>IF(A77=62,(F637),(0))</f>
        <v>ANTONIO  GARCIA  MORALES</v>
      </c>
    </row>
    <row r="78" spans="1:4" ht="18">
      <c r="A78" s="24">
        <v>63</v>
      </c>
      <c r="B78" s="54" t="s">
        <v>2908</v>
      </c>
      <c r="C78" s="54" t="s">
        <v>195</v>
      </c>
      <c r="D78" s="27" t="str">
        <f>IF(A78=63,(F638),(0))</f>
        <v>MARIA GUADALUPE  TORRES SALCEDO</v>
      </c>
    </row>
    <row r="79" spans="1:4" ht="27">
      <c r="A79" s="24">
        <v>64</v>
      </c>
      <c r="B79" s="54" t="s">
        <v>2909</v>
      </c>
      <c r="C79" s="54" t="s">
        <v>1201</v>
      </c>
      <c r="D79" s="27" t="str">
        <f>IF(A79=64,(F639),(0))</f>
        <v>ELIZABETH JAZMIN  MATEOS PEÑA</v>
      </c>
    </row>
    <row r="80" spans="1:4" ht="18">
      <c r="A80" s="24">
        <v>65</v>
      </c>
      <c r="B80" s="54" t="s">
        <v>2910</v>
      </c>
      <c r="C80" s="54" t="s">
        <v>2165</v>
      </c>
      <c r="D80" s="27" t="str">
        <f>IF(A80=65,(F640),(0))</f>
        <v>RAQUEL  PEÑA MENDEZ</v>
      </c>
    </row>
    <row r="81" spans="1:4" ht="27">
      <c r="A81" s="24">
        <v>66</v>
      </c>
      <c r="B81" s="54" t="s">
        <v>2911</v>
      </c>
      <c r="C81" s="54" t="s">
        <v>662</v>
      </c>
      <c r="D81" s="27" t="str">
        <f>IF(A81=66,(F641),(0))</f>
        <v> MARIBEL  PALACIOS PAREDES</v>
      </c>
    </row>
    <row r="82" spans="1:4" ht="18">
      <c r="A82" s="24">
        <v>67</v>
      </c>
      <c r="B82" s="54" t="s">
        <v>2912</v>
      </c>
      <c r="C82" s="54" t="s">
        <v>2166</v>
      </c>
      <c r="D82" s="27" t="str">
        <f>IF(A82=67,(F642),(0))</f>
        <v>JORGE ALBERTO  TORRES SALCEDO</v>
      </c>
    </row>
    <row r="83" spans="1:4" ht="18">
      <c r="A83" s="24">
        <v>68</v>
      </c>
      <c r="B83" s="54" t="s">
        <v>2912</v>
      </c>
      <c r="C83" s="54" t="s">
        <v>2166</v>
      </c>
      <c r="D83" s="27" t="str">
        <f>IF(A83=68,(F643),(0))</f>
        <v>JORGE ALBERTO  TORRES SALCEDO</v>
      </c>
    </row>
    <row r="84" spans="1:4" ht="18">
      <c r="A84" s="24">
        <v>69</v>
      </c>
      <c r="B84" s="54" t="s">
        <v>2913</v>
      </c>
      <c r="C84" s="54" t="s">
        <v>2167</v>
      </c>
      <c r="D84" s="27" t="str">
        <f>IF(A84=69,(F644),(0))</f>
        <v>FRANCISCO PLATINI  CENTENO ROJAS</v>
      </c>
    </row>
    <row r="85" spans="1:4" ht="18">
      <c r="A85" s="24">
        <v>70</v>
      </c>
      <c r="B85" s="54" t="s">
        <v>2913</v>
      </c>
      <c r="C85" s="54" t="s">
        <v>2168</v>
      </c>
      <c r="D85" s="27" t="str">
        <f>IF(A85=70,(F645),(0))</f>
        <v>MARIA ELENA   ROJAS TORRES</v>
      </c>
    </row>
    <row r="86" spans="1:4" ht="27">
      <c r="A86" s="24">
        <v>71</v>
      </c>
      <c r="B86" s="54" t="s">
        <v>2914</v>
      </c>
      <c r="C86" s="54" t="s">
        <v>2169</v>
      </c>
      <c r="D86" s="27" t="str">
        <f>IF(A86=71,(F646),(0))</f>
        <v>JOSE LUIS  ROJAS CRUZ</v>
      </c>
    </row>
    <row r="87" spans="1:4" ht="18">
      <c r="A87" s="24">
        <v>72</v>
      </c>
      <c r="B87" s="54" t="s">
        <v>2915</v>
      </c>
      <c r="C87" s="54" t="s">
        <v>2170</v>
      </c>
      <c r="D87" s="27" t="str">
        <f>IF(A87=72,(F647),(0))</f>
        <v>BENJAMIN  MEDINA CHAVEZ</v>
      </c>
    </row>
    <row r="88" spans="1:4" ht="27">
      <c r="A88" s="24">
        <v>73</v>
      </c>
      <c r="B88" s="54" t="s">
        <v>2916</v>
      </c>
      <c r="C88" s="54" t="s">
        <v>214</v>
      </c>
      <c r="D88" s="27" t="str">
        <f>IF(A88=73,(F648),(0))</f>
        <v>ROSALIA  MEDINA ROMERO</v>
      </c>
    </row>
    <row r="89" spans="1:4" ht="27">
      <c r="A89" s="24">
        <v>74</v>
      </c>
      <c r="B89" s="54" t="s">
        <v>2916</v>
      </c>
      <c r="C89" s="54" t="s">
        <v>214</v>
      </c>
      <c r="D89" s="27" t="str">
        <f>IF(A89=74,(F649),(0))</f>
        <v>JOSE  MEDINA ISLAS</v>
      </c>
    </row>
    <row r="90" spans="1:4" ht="27">
      <c r="A90" s="24">
        <v>75</v>
      </c>
      <c r="B90" s="54" t="s">
        <v>2917</v>
      </c>
      <c r="C90" s="54" t="s">
        <v>100</v>
      </c>
      <c r="D90" s="27" t="str">
        <f>IF(A90=75,(F650),(0))</f>
        <v>JOSE HUGO  ORTIZ ARELIO</v>
      </c>
    </row>
    <row r="91" spans="1:4" ht="18">
      <c r="A91" s="24">
        <v>76</v>
      </c>
      <c r="B91" s="54" t="s">
        <v>2918</v>
      </c>
      <c r="C91" s="54" t="s">
        <v>2869</v>
      </c>
      <c r="D91" s="27" t="str">
        <f>IF(A91=76,(F651),(0))</f>
        <v>CARLOS  SILVA AGUILAR</v>
      </c>
    </row>
    <row r="92" spans="1:4" ht="18">
      <c r="A92" s="24">
        <v>77</v>
      </c>
      <c r="B92" s="54" t="s">
        <v>2918</v>
      </c>
      <c r="C92" s="54" t="s">
        <v>2869</v>
      </c>
      <c r="D92" s="27" t="str">
        <f>IF(A92=77,(F652),(0))</f>
        <v>CARLOS  SILVA AGUILAR</v>
      </c>
    </row>
    <row r="93" spans="1:4" ht="27">
      <c r="A93" s="24">
        <v>78</v>
      </c>
      <c r="B93" s="54" t="s">
        <v>2919</v>
      </c>
      <c r="C93" s="54" t="s">
        <v>2171</v>
      </c>
      <c r="D93" s="27" t="str">
        <f>IF(A93=78,(F653),(0))</f>
        <v>FILIBERTA  MENDOZA PEREZ</v>
      </c>
    </row>
    <row r="94" spans="1:4" ht="18">
      <c r="A94" s="24">
        <v>79</v>
      </c>
      <c r="B94" s="54" t="s">
        <v>2920</v>
      </c>
      <c r="C94" s="54" t="s">
        <v>2172</v>
      </c>
      <c r="D94" s="32" t="s">
        <v>3533</v>
      </c>
    </row>
    <row r="95" spans="1:4" ht="27">
      <c r="A95" s="24">
        <v>80</v>
      </c>
      <c r="B95" s="54" t="s">
        <v>2921</v>
      </c>
      <c r="C95" s="54" t="s">
        <v>2173</v>
      </c>
      <c r="D95" s="27" t="str">
        <f>IF(A95=80,(F655),(0))</f>
        <v>MARIA DEL PILAR  LOPEZ VEGA</v>
      </c>
    </row>
    <row r="96" spans="1:4" ht="27">
      <c r="A96" s="24">
        <v>81</v>
      </c>
      <c r="B96" s="54" t="s">
        <v>2921</v>
      </c>
      <c r="C96" s="54" t="s">
        <v>2174</v>
      </c>
      <c r="D96" s="27" t="str">
        <f>IF(A96=81,(F656),(0))</f>
        <v>REGINO  MARTINEZ MARTINEZ</v>
      </c>
    </row>
    <row r="97" spans="1:4" ht="27">
      <c r="A97" s="24">
        <v>82</v>
      </c>
      <c r="B97" s="54" t="s">
        <v>2922</v>
      </c>
      <c r="C97" s="54" t="s">
        <v>214</v>
      </c>
      <c r="D97" s="27" t="str">
        <f>IF(A97=82,(F657),(0))</f>
        <v>SILVIA  PAREDES OROZCO</v>
      </c>
    </row>
    <row r="98" spans="1:4" ht="27">
      <c r="A98" s="24">
        <v>83</v>
      </c>
      <c r="B98" s="54" t="s">
        <v>2922</v>
      </c>
      <c r="C98" s="54" t="s">
        <v>214</v>
      </c>
      <c r="D98" s="27" t="str">
        <f>IF(A98=83,(F658),(0))</f>
        <v>SILVIA  PAREDES OROZCO</v>
      </c>
    </row>
    <row r="99" spans="1:4" ht="27">
      <c r="A99" s="24">
        <v>84</v>
      </c>
      <c r="B99" s="54" t="s">
        <v>2923</v>
      </c>
      <c r="C99" s="54" t="s">
        <v>2175</v>
      </c>
      <c r="D99" s="27" t="s">
        <v>2867</v>
      </c>
    </row>
    <row r="100" spans="1:4" ht="27">
      <c r="A100" s="24">
        <v>85</v>
      </c>
      <c r="B100" s="54" t="s">
        <v>2924</v>
      </c>
      <c r="C100" s="54" t="s">
        <v>2175</v>
      </c>
      <c r="D100" s="27" t="s">
        <v>2867</v>
      </c>
    </row>
    <row r="101" spans="1:4" ht="27">
      <c r="A101" s="24">
        <v>86</v>
      </c>
      <c r="B101" s="54" t="s">
        <v>2924</v>
      </c>
      <c r="C101" s="54" t="s">
        <v>2176</v>
      </c>
      <c r="D101" s="27" t="str">
        <f>IF(A101=86,(F661),(0))</f>
        <v>SIMON FEDERICO  RIVERA REYES</v>
      </c>
    </row>
    <row r="102" spans="1:4" ht="18">
      <c r="A102" s="24">
        <v>87</v>
      </c>
      <c r="B102" s="54" t="s">
        <v>2925</v>
      </c>
      <c r="C102" s="54" t="s">
        <v>214</v>
      </c>
      <c r="D102" s="27" t="str">
        <f>IF(A102=87,(F662),(0))</f>
        <v>NATALIA CONSUELO  MEDINA ROMERO</v>
      </c>
    </row>
    <row r="103" spans="1:4" ht="18">
      <c r="A103" s="24">
        <v>88</v>
      </c>
      <c r="B103" s="54" t="s">
        <v>2926</v>
      </c>
      <c r="C103" s="54" t="s">
        <v>207</v>
      </c>
      <c r="D103" s="27" t="str">
        <f>IF(A103=88,(F663),(0))</f>
        <v>ROSALIA  JIMENEZ MELO</v>
      </c>
    </row>
    <row r="104" spans="1:4" ht="18">
      <c r="A104" s="24">
        <v>89</v>
      </c>
      <c r="B104" s="54" t="s">
        <v>2927</v>
      </c>
      <c r="C104" s="54" t="s">
        <v>220</v>
      </c>
      <c r="D104" s="27" t="str">
        <f>IF(A104=89,(F664),(0))</f>
        <v>JUAN CARLOS  TREJO MARTINEZ</v>
      </c>
    </row>
    <row r="105" spans="1:4" ht="18">
      <c r="A105" s="24">
        <v>90</v>
      </c>
      <c r="B105" s="54" t="s">
        <v>2927</v>
      </c>
      <c r="C105" s="54" t="s">
        <v>220</v>
      </c>
      <c r="D105" s="27" t="str">
        <f>IF(A105=90,(F665),(0))</f>
        <v>JUAN CARLOS  TREJO MARTINEZ</v>
      </c>
    </row>
    <row r="106" spans="1:4" ht="18">
      <c r="A106" s="24">
        <v>91</v>
      </c>
      <c r="B106" s="54" t="s">
        <v>2928</v>
      </c>
      <c r="C106" s="54" t="s">
        <v>2177</v>
      </c>
      <c r="D106" s="27" t="str">
        <f>IF(A106=91,(F666),(0))</f>
        <v>LILIAM GUADALUPE  COCAÑO GOMORA</v>
      </c>
    </row>
    <row r="107" spans="1:4" ht="27">
      <c r="A107" s="24">
        <v>92</v>
      </c>
      <c r="B107" s="54" t="s">
        <v>2929</v>
      </c>
      <c r="C107" s="54" t="s">
        <v>2178</v>
      </c>
      <c r="D107" s="27" t="str">
        <f>IF(A107=92,(F667),(0))</f>
        <v>ALFONSO  ROMERO RAMIREZ</v>
      </c>
    </row>
    <row r="108" spans="1:4" ht="27">
      <c r="A108" s="24">
        <v>93</v>
      </c>
      <c r="B108" s="54" t="s">
        <v>2930</v>
      </c>
      <c r="C108" s="54" t="s">
        <v>2179</v>
      </c>
      <c r="D108" s="27" t="str">
        <f>IF(A108=93,(F668),(0))</f>
        <v>MARIA HILARIA  MIRAMAR PALMA</v>
      </c>
    </row>
    <row r="109" spans="1:4" ht="27">
      <c r="A109" s="24">
        <v>94</v>
      </c>
      <c r="B109" s="54" t="s">
        <v>2931</v>
      </c>
      <c r="C109" s="54" t="s">
        <v>2180</v>
      </c>
      <c r="D109" s="27" t="str">
        <f>IF(A109=94,(F669),(0))</f>
        <v>OSCAR CESAR  ALVAREZ IÑAÑEZ</v>
      </c>
    </row>
    <row r="110" spans="1:4" ht="27">
      <c r="A110" s="24">
        <v>95</v>
      </c>
      <c r="B110" s="54" t="s">
        <v>2931</v>
      </c>
      <c r="C110" s="54" t="s">
        <v>203</v>
      </c>
      <c r="D110" s="27" t="str">
        <f>IF(A110=95,(F670),(0))</f>
        <v>BLANCA ESTELA  ALVAREZ IÑAÑEZ</v>
      </c>
    </row>
    <row r="111" spans="1:4" ht="18">
      <c r="A111" s="24">
        <v>96</v>
      </c>
      <c r="B111" s="54" t="s">
        <v>2932</v>
      </c>
      <c r="C111" s="54" t="s">
        <v>2181</v>
      </c>
      <c r="D111" s="27" t="str">
        <f>IF(A111=96,(F671),(0))</f>
        <v>ANDRES  PUEBLA NAVA</v>
      </c>
    </row>
    <row r="112" spans="1:4" ht="27">
      <c r="A112" s="24">
        <v>97</v>
      </c>
      <c r="B112" s="54" t="s">
        <v>2933</v>
      </c>
      <c r="C112" s="54" t="s">
        <v>202</v>
      </c>
      <c r="D112" s="27" t="str">
        <f>IF(A112=97,(F672),(0))</f>
        <v>MARIA DE JESUS PATRICIA  HIDALGO MARTINEZ</v>
      </c>
    </row>
    <row r="113" spans="1:4" ht="27">
      <c r="A113" s="24">
        <v>98</v>
      </c>
      <c r="B113" s="54" t="s">
        <v>2934</v>
      </c>
      <c r="C113" s="54" t="s">
        <v>2182</v>
      </c>
      <c r="D113" s="27" t="str">
        <f>IF(A113=98,(F673),(0))</f>
        <v>JORGE AURELIANO  HIDALGO MARTINEZ</v>
      </c>
    </row>
    <row r="114" spans="1:4" ht="27">
      <c r="A114" s="24">
        <v>99</v>
      </c>
      <c r="B114" s="54" t="s">
        <v>2935</v>
      </c>
      <c r="C114" s="54" t="s">
        <v>205</v>
      </c>
      <c r="D114" s="27" t="str">
        <f>IF(A114=99,(F674),(0))</f>
        <v>HECTOR  GARCIA DIAZ</v>
      </c>
    </row>
    <row r="115" spans="1:4" ht="27">
      <c r="A115" s="24">
        <v>100</v>
      </c>
      <c r="B115" s="54" t="s">
        <v>2936</v>
      </c>
      <c r="C115" s="54" t="s">
        <v>2183</v>
      </c>
      <c r="D115" s="27" t="str">
        <f>IF(A115=100,(F675),(0))</f>
        <v>ELSA  GARCIA DIAZ</v>
      </c>
    </row>
    <row r="116" spans="1:4" ht="27">
      <c r="A116" s="24">
        <v>101</v>
      </c>
      <c r="B116" s="54" t="s">
        <v>2937</v>
      </c>
      <c r="C116" s="54" t="s">
        <v>2184</v>
      </c>
      <c r="D116" s="27" t="str">
        <f>IF(A116=101,(F676),(0))</f>
        <v>EDILBERTO  AVILA  GUTIERREZ</v>
      </c>
    </row>
    <row r="117" spans="1:4" ht="18">
      <c r="A117" s="24">
        <v>102</v>
      </c>
      <c r="B117" s="54" t="s">
        <v>2938</v>
      </c>
      <c r="C117" s="54" t="s">
        <v>761</v>
      </c>
      <c r="D117" s="27" t="str">
        <f>IF(A117=102,(F677),(0))</f>
        <v>ROBERTO  MARTINEZ PEREZ</v>
      </c>
    </row>
    <row r="118" spans="1:4" ht="18">
      <c r="A118" s="24">
        <v>103</v>
      </c>
      <c r="B118" s="54" t="s">
        <v>2939</v>
      </c>
      <c r="C118" s="54" t="s">
        <v>2185</v>
      </c>
      <c r="D118" s="27" t="str">
        <f>IF(A118=103,(F678),(0))</f>
        <v>MARIA ELENA  BARCENAS OLMEDO</v>
      </c>
    </row>
    <row r="119" spans="1:4" ht="18">
      <c r="A119" s="24">
        <v>104</v>
      </c>
      <c r="B119" s="54" t="s">
        <v>2940</v>
      </c>
      <c r="C119" s="54" t="s">
        <v>2186</v>
      </c>
      <c r="D119" s="27" t="str">
        <f>IF(A119=104,(F679),(0))</f>
        <v>MARIA DE JESUS  FRAUSTO VALADES</v>
      </c>
    </row>
    <row r="120" spans="1:4" ht="18">
      <c r="A120" s="24">
        <v>105</v>
      </c>
      <c r="B120" s="54" t="s">
        <v>2941</v>
      </c>
      <c r="C120" s="54" t="s">
        <v>2187</v>
      </c>
      <c r="D120" s="27" t="str">
        <f>IF(A120=105,(F680),(0))</f>
        <v>LEOBARDA TERESA  FLORES SOTELO</v>
      </c>
    </row>
    <row r="121" spans="1:4" ht="18">
      <c r="A121" s="24">
        <v>106</v>
      </c>
      <c r="B121" s="54" t="s">
        <v>2942</v>
      </c>
      <c r="C121" s="54" t="s">
        <v>2188</v>
      </c>
      <c r="D121" s="27" t="str">
        <f>IF(A121=106,(F681),(0))</f>
        <v>JACOBO  TEQUITLALPA ANALCO</v>
      </c>
    </row>
    <row r="122" spans="1:4" ht="18">
      <c r="A122" s="24">
        <v>107</v>
      </c>
      <c r="B122" s="54" t="s">
        <v>2943</v>
      </c>
      <c r="C122" s="54" t="s">
        <v>2189</v>
      </c>
      <c r="D122" s="27" t="str">
        <f>IF(A122=107,(F682),(0))</f>
        <v>MARICELA  CABRERA GAYOSSO</v>
      </c>
    </row>
    <row r="123" spans="1:4" ht="18">
      <c r="A123" s="24">
        <v>108</v>
      </c>
      <c r="B123" s="54" t="s">
        <v>2944</v>
      </c>
      <c r="C123" s="54" t="s">
        <v>2190</v>
      </c>
      <c r="D123" s="27" t="str">
        <f>IF(A123=108,(F683),(0))</f>
        <v>ELIDIA  MARTINEZ JIMENEZ</v>
      </c>
    </row>
    <row r="124" spans="1:4" ht="18">
      <c r="A124" s="24">
        <v>109</v>
      </c>
      <c r="B124" s="54" t="s">
        <v>2945</v>
      </c>
      <c r="C124" s="54" t="s">
        <v>2191</v>
      </c>
      <c r="D124" s="27" t="str">
        <f>IF(A124=109,(F684),(0))</f>
        <v>MANUELA  HERNANDEZ RODRIGUEZ</v>
      </c>
    </row>
    <row r="125" spans="1:4" ht="12.75">
      <c r="A125" s="24">
        <v>110</v>
      </c>
      <c r="B125" s="54" t="s">
        <v>2946</v>
      </c>
      <c r="C125" s="54" t="s">
        <v>2192</v>
      </c>
      <c r="D125" s="27" t="str">
        <f>IF(A125=110,(F685),(0))</f>
        <v>JOSE ARTESANO  JIMENEZ LOPEZ</v>
      </c>
    </row>
    <row r="126" spans="1:4" ht="12.75">
      <c r="A126" s="24">
        <v>111</v>
      </c>
      <c r="B126" s="54" t="s">
        <v>2946</v>
      </c>
      <c r="C126" s="54" t="s">
        <v>2192</v>
      </c>
      <c r="D126" s="27" t="str">
        <f>IF(A126=111,(F686),(0))</f>
        <v>JOSE ARTESANO  JIMENEZ LOPEZ</v>
      </c>
    </row>
    <row r="127" spans="1:4" ht="18">
      <c r="A127" s="24">
        <v>112</v>
      </c>
      <c r="B127" s="54" t="s">
        <v>2947</v>
      </c>
      <c r="C127" s="54" t="s">
        <v>2193</v>
      </c>
      <c r="D127" s="27" t="str">
        <f>IF(A127=112,(F687),(0))</f>
        <v>JUANA ALBANA  RUIZ TRUJILLO</v>
      </c>
    </row>
    <row r="128" spans="1:4" ht="18">
      <c r="A128" s="24">
        <v>113</v>
      </c>
      <c r="B128" s="54" t="s">
        <v>2948</v>
      </c>
      <c r="C128" s="54" t="s">
        <v>2194</v>
      </c>
      <c r="D128" s="27" t="str">
        <f>IF(A128=113,(F688),(0))</f>
        <v>ANDREA  RODRIGUEZ </v>
      </c>
    </row>
    <row r="129" spans="1:4" ht="18">
      <c r="A129" s="24">
        <v>114</v>
      </c>
      <c r="B129" s="54" t="s">
        <v>2949</v>
      </c>
      <c r="C129" s="54" t="s">
        <v>2194</v>
      </c>
      <c r="D129" s="27" t="str">
        <f>IF(A129=114,(F689),(0))</f>
        <v>MARIA FRANCISCA  CALZADA VAZQUEZ</v>
      </c>
    </row>
    <row r="130" spans="1:4" ht="18">
      <c r="A130" s="24">
        <v>115</v>
      </c>
      <c r="B130" s="54" t="s">
        <v>2949</v>
      </c>
      <c r="C130" s="54" t="s">
        <v>2195</v>
      </c>
      <c r="D130" s="27" t="str">
        <f>IF(A130=115,(F690),(0))</f>
        <v>MANUELA  ORTIZ ALGUIN</v>
      </c>
    </row>
    <row r="131" spans="1:4" ht="18">
      <c r="A131" s="24">
        <v>116</v>
      </c>
      <c r="B131" s="54" t="s">
        <v>2950</v>
      </c>
      <c r="C131" s="54" t="s">
        <v>2194</v>
      </c>
      <c r="D131" s="27" t="str">
        <f>IF(A131=116,(F691),(0))</f>
        <v>SOCORRO  RAMIREZ MARTINEZ</v>
      </c>
    </row>
    <row r="132" spans="1:4" ht="18">
      <c r="A132" s="24">
        <v>117</v>
      </c>
      <c r="B132" s="54" t="s">
        <v>2948</v>
      </c>
      <c r="C132" s="54" t="s">
        <v>2196</v>
      </c>
      <c r="D132" s="27" t="str">
        <f>IF(A132=117,(F692),(0))</f>
        <v>ROSALBA  REYES LOPEZ</v>
      </c>
    </row>
    <row r="133" spans="1:4" ht="18">
      <c r="A133" s="24">
        <v>118</v>
      </c>
      <c r="B133" s="54" t="s">
        <v>2951</v>
      </c>
      <c r="C133" s="54" t="s">
        <v>2197</v>
      </c>
      <c r="D133" s="27" t="str">
        <f>IF(A133=118,(F693),(0))</f>
        <v>ELODIA  GALICIA ORTEGA</v>
      </c>
    </row>
    <row r="134" spans="1:4" ht="18">
      <c r="A134" s="24">
        <v>119</v>
      </c>
      <c r="B134" s="54" t="s">
        <v>2952</v>
      </c>
      <c r="C134" s="54" t="s">
        <v>214</v>
      </c>
      <c r="D134" s="27" t="str">
        <f>IF(A134=119,(F694),(0))</f>
        <v>INES  LOPEZ ARENAS</v>
      </c>
    </row>
    <row r="135" spans="1:4" ht="18">
      <c r="A135" s="24">
        <v>120</v>
      </c>
      <c r="B135" s="54" t="s">
        <v>2953</v>
      </c>
      <c r="C135" s="54" t="s">
        <v>2198</v>
      </c>
      <c r="D135" s="27" t="str">
        <f>IF(A135=120,(F695),(0))</f>
        <v>BLANCA  CABELLO VAZQUEZ</v>
      </c>
    </row>
    <row r="136" spans="1:4" ht="18">
      <c r="A136" s="24">
        <v>121</v>
      </c>
      <c r="B136" s="54" t="s">
        <v>2954</v>
      </c>
      <c r="C136" s="54" t="s">
        <v>215</v>
      </c>
      <c r="D136" s="27" t="str">
        <f>IF(A136=121,(F696),(0))</f>
        <v>MARIA MAGDALENA  GUEVARA FLORES</v>
      </c>
    </row>
    <row r="137" spans="1:4" ht="18">
      <c r="A137" s="24">
        <v>122</v>
      </c>
      <c r="B137" s="54" t="s">
        <v>2954</v>
      </c>
      <c r="C137" s="54" t="s">
        <v>215</v>
      </c>
      <c r="D137" s="27" t="str">
        <f>IF(A137=122,(F697),(0))</f>
        <v>DANIEL  PEREZ ZUÑIGA</v>
      </c>
    </row>
    <row r="138" spans="1:4" ht="18">
      <c r="A138" s="24">
        <v>123</v>
      </c>
      <c r="B138" s="54" t="s">
        <v>2954</v>
      </c>
      <c r="C138" s="54" t="s">
        <v>2199</v>
      </c>
      <c r="D138" s="27" t="s">
        <v>2870</v>
      </c>
    </row>
    <row r="139" spans="1:4" ht="18">
      <c r="A139" s="24">
        <v>124</v>
      </c>
      <c r="B139" s="54" t="s">
        <v>2954</v>
      </c>
      <c r="C139" s="54" t="s">
        <v>2200</v>
      </c>
      <c r="D139" s="27" t="str">
        <f>IF(A139=124,(F699),(0))</f>
        <v>ANGELA FRANCISCA  GUEVARA FLORES</v>
      </c>
    </row>
    <row r="140" spans="1:4" ht="18">
      <c r="A140" s="24">
        <v>125</v>
      </c>
      <c r="B140" s="54" t="s">
        <v>2954</v>
      </c>
      <c r="C140" s="54" t="s">
        <v>2201</v>
      </c>
      <c r="D140" s="27" t="str">
        <f>IF(A140=125,(F700),(0))</f>
        <v>CATALINA  ALIZOTA MUÑOZ</v>
      </c>
    </row>
    <row r="141" spans="1:4" ht="12.75">
      <c r="A141" s="24">
        <v>126</v>
      </c>
      <c r="B141" s="54" t="s">
        <v>2955</v>
      </c>
      <c r="C141" s="54" t="s">
        <v>2202</v>
      </c>
      <c r="D141" s="27" t="str">
        <f>IF(A141=126,(F701),(0))</f>
        <v>JARENZ  ALVARADO VENANCIO</v>
      </c>
    </row>
    <row r="142" spans="1:4" ht="18">
      <c r="A142" s="24">
        <v>127</v>
      </c>
      <c r="B142" s="54" t="s">
        <v>2956</v>
      </c>
      <c r="C142" s="54" t="s">
        <v>2203</v>
      </c>
      <c r="D142" s="27" t="str">
        <f>IF(A142=127,(F702),(0))</f>
        <v>CELERINA  SILVA GALICIA</v>
      </c>
    </row>
    <row r="143" spans="1:4" ht="18">
      <c r="A143" s="24">
        <v>128</v>
      </c>
      <c r="B143" s="54" t="s">
        <v>2957</v>
      </c>
      <c r="C143" s="54" t="s">
        <v>2204</v>
      </c>
      <c r="D143" s="27" t="s">
        <v>2865</v>
      </c>
    </row>
    <row r="144" spans="1:4" ht="18">
      <c r="A144" s="24">
        <v>129</v>
      </c>
      <c r="B144" s="54" t="s">
        <v>2958</v>
      </c>
      <c r="C144" s="54" t="s">
        <v>2205</v>
      </c>
      <c r="D144" s="27" t="str">
        <f>IF(A144=129,(F704),(0))</f>
        <v>FRANCISCA  GONZALEZ MALVAEZ</v>
      </c>
    </row>
    <row r="145" spans="1:4" ht="18">
      <c r="A145" s="24">
        <v>130</v>
      </c>
      <c r="B145" s="54" t="s">
        <v>2959</v>
      </c>
      <c r="C145" s="54" t="s">
        <v>2206</v>
      </c>
      <c r="D145" s="27" t="str">
        <f>IF(A145=130,(F705),(0))</f>
        <v>MAYRA   BRAVO BRAVO</v>
      </c>
    </row>
    <row r="146" spans="1:4" ht="18">
      <c r="A146" s="24">
        <v>131</v>
      </c>
      <c r="B146" s="54" t="s">
        <v>2959</v>
      </c>
      <c r="C146" s="54" t="s">
        <v>2207</v>
      </c>
      <c r="D146" s="27" t="str">
        <f>IF(A146=131,(F706),(0))</f>
        <v>DORA ALICIA  BRAVO BRAVO</v>
      </c>
    </row>
    <row r="147" spans="1:4" ht="18">
      <c r="A147" s="24">
        <v>132</v>
      </c>
      <c r="B147" s="54" t="s">
        <v>2960</v>
      </c>
      <c r="C147" s="54" t="s">
        <v>2208</v>
      </c>
      <c r="D147" s="27" t="str">
        <f>IF(A147=132,(F707),(0))</f>
        <v>CATALINA  SILVA  GALICIA</v>
      </c>
    </row>
    <row r="148" spans="1:4" ht="18">
      <c r="A148" s="24">
        <v>133</v>
      </c>
      <c r="B148" s="54" t="s">
        <v>2961</v>
      </c>
      <c r="C148" s="54" t="s">
        <v>2209</v>
      </c>
      <c r="D148" s="27" t="str">
        <f>IF(A148=133,(F708),(0))</f>
        <v>LUCIA VICTORIA  LOPEZ  CRUZ</v>
      </c>
    </row>
    <row r="149" spans="1:4" ht="18">
      <c r="A149" s="24">
        <v>134</v>
      </c>
      <c r="B149" s="54" t="s">
        <v>2961</v>
      </c>
      <c r="C149" s="54" t="s">
        <v>2209</v>
      </c>
      <c r="D149" s="27" t="str">
        <f>IF(A149=134,(F709),(0))</f>
        <v>MIGUEL   LOPEZ CABRERA</v>
      </c>
    </row>
    <row r="150" spans="1:4" ht="18">
      <c r="A150" s="24">
        <v>135</v>
      </c>
      <c r="B150" s="54" t="s">
        <v>2962</v>
      </c>
      <c r="C150" s="54" t="s">
        <v>2210</v>
      </c>
      <c r="D150" s="27" t="str">
        <f>IF(A150=135,(F710),(0))</f>
        <v>IRMA LUCINA  ALVAREZ JIMENEZ</v>
      </c>
    </row>
    <row r="151" spans="1:4" ht="18">
      <c r="A151" s="24">
        <v>136</v>
      </c>
      <c r="B151" s="54" t="s">
        <v>2963</v>
      </c>
      <c r="C151" s="54" t="s">
        <v>215</v>
      </c>
      <c r="D151" s="27" t="str">
        <f>IF(A151=136,(F711),(0))</f>
        <v>MARGARITO   BARRAGAN CASTILLO</v>
      </c>
    </row>
    <row r="152" spans="1:4" ht="18">
      <c r="A152" s="24">
        <v>137</v>
      </c>
      <c r="B152" s="54" t="s">
        <v>2964</v>
      </c>
      <c r="C152" s="54" t="s">
        <v>215</v>
      </c>
      <c r="D152" s="27" t="str">
        <f>IF(A152=137,(F712),(0))</f>
        <v>CARLA IBETH  BRAVO BRAVO</v>
      </c>
    </row>
    <row r="153" spans="1:4" ht="18">
      <c r="A153" s="24">
        <v>138</v>
      </c>
      <c r="B153" s="54" t="s">
        <v>2965</v>
      </c>
      <c r="C153" s="54" t="s">
        <v>2200</v>
      </c>
      <c r="D153" s="27" t="str">
        <f>IF(A153=138,(F713),(0))</f>
        <v>AIDA   ZUÑIGA UROZA</v>
      </c>
    </row>
    <row r="154" spans="1:4" ht="18">
      <c r="A154" s="24">
        <v>139</v>
      </c>
      <c r="B154" s="54" t="s">
        <v>2966</v>
      </c>
      <c r="C154" s="54" t="s">
        <v>2211</v>
      </c>
      <c r="D154" s="27" t="str">
        <f>IF(A154=139,(F714),(0))</f>
        <v>ALICIA   ROSALES ESTUDILLO</v>
      </c>
    </row>
    <row r="155" spans="1:4" ht="18">
      <c r="A155" s="24">
        <v>140</v>
      </c>
      <c r="B155" s="54" t="s">
        <v>2967</v>
      </c>
      <c r="C155" s="54" t="s">
        <v>2209</v>
      </c>
      <c r="D155" s="27" t="str">
        <f>IF(A155=140,(F715),(0))</f>
        <v>JOSE BERNARDINO  ORTEGA  FERNANDEZ</v>
      </c>
    </row>
    <row r="156" spans="1:4" ht="18">
      <c r="A156" s="24">
        <v>141</v>
      </c>
      <c r="B156" s="54" t="s">
        <v>2968</v>
      </c>
      <c r="C156" s="54" t="s">
        <v>2212</v>
      </c>
      <c r="D156" s="27" t="str">
        <f>IF(A156=141,(F716),(0))</f>
        <v>SOFIA FELIPA  ROSETE ZAVALA</v>
      </c>
    </row>
    <row r="157" spans="1:4" ht="18">
      <c r="A157" s="24">
        <v>142</v>
      </c>
      <c r="B157" s="54" t="s">
        <v>2969</v>
      </c>
      <c r="C157" s="54" t="s">
        <v>2213</v>
      </c>
      <c r="D157" s="27" t="str">
        <f>IF(A157=142,(F717),(0))</f>
        <v>DOLORES  MARTINEZ MARTINEZ</v>
      </c>
    </row>
    <row r="158" spans="1:4" ht="18">
      <c r="A158" s="24">
        <v>143</v>
      </c>
      <c r="B158" s="54" t="s">
        <v>2970</v>
      </c>
      <c r="C158" s="54" t="s">
        <v>2214</v>
      </c>
      <c r="D158" s="27" t="str">
        <f>IF(A158=143,(F718),(0))</f>
        <v>OLGA   GARCIA HAMPARZUMIAN</v>
      </c>
    </row>
    <row r="159" spans="1:4" ht="18">
      <c r="A159" s="24">
        <v>144</v>
      </c>
      <c r="B159" s="54" t="s">
        <v>2971</v>
      </c>
      <c r="C159" s="54" t="s">
        <v>2215</v>
      </c>
      <c r="D159" s="27" t="str">
        <f>IF(A159=144,(F719),(0))</f>
        <v>ENRIQUE  TREJO MARTINEZ</v>
      </c>
    </row>
    <row r="160" spans="1:4" ht="18">
      <c r="A160" s="24">
        <v>145</v>
      </c>
      <c r="B160" s="54" t="s">
        <v>2971</v>
      </c>
      <c r="C160" s="54" t="s">
        <v>2215</v>
      </c>
      <c r="D160" s="27" t="str">
        <f>IF(A160=145,(F720),(0))</f>
        <v>ENRIQUE  TREJO MARTINEZ</v>
      </c>
    </row>
    <row r="161" spans="1:4" ht="27">
      <c r="A161" s="24">
        <v>146</v>
      </c>
      <c r="B161" s="54" t="s">
        <v>2972</v>
      </c>
      <c r="C161" s="54" t="s">
        <v>2216</v>
      </c>
      <c r="D161" s="27" t="str">
        <f>IF(A161=146,(F721),(0))</f>
        <v>SUSANA YESCAS FUENTES</v>
      </c>
    </row>
    <row r="162" spans="1:4" ht="18">
      <c r="A162" s="24">
        <v>147</v>
      </c>
      <c r="B162" s="54" t="s">
        <v>2973</v>
      </c>
      <c r="C162" s="54" t="s">
        <v>2217</v>
      </c>
      <c r="D162" s="27" t="str">
        <f>IF(A162=147,(F722),(0))</f>
        <v>MARTHA GONZALEZ NARVAEZ</v>
      </c>
    </row>
    <row r="163" spans="1:4" ht="12.75">
      <c r="A163" s="24">
        <v>148</v>
      </c>
      <c r="B163" s="54" t="s">
        <v>2974</v>
      </c>
      <c r="C163" s="54" t="s">
        <v>2218</v>
      </c>
      <c r="D163" s="27" t="str">
        <f>IF(A163=148,(F723),(0))</f>
        <v>NORMA LILIA BRAVO BRAVO</v>
      </c>
    </row>
    <row r="164" spans="1:4" ht="18">
      <c r="A164" s="24">
        <v>149</v>
      </c>
      <c r="B164" s="54" t="s">
        <v>2975</v>
      </c>
      <c r="C164" s="54" t="s">
        <v>2219</v>
      </c>
      <c r="D164" s="27" t="str">
        <f>IF(A164=149,(F724),(0))</f>
        <v>LUCIANA JIMENEZ LOPEZ</v>
      </c>
    </row>
    <row r="165" spans="1:4" ht="18">
      <c r="A165" s="24">
        <v>150</v>
      </c>
      <c r="B165" s="54" t="s">
        <v>2976</v>
      </c>
      <c r="C165" s="54" t="s">
        <v>93</v>
      </c>
      <c r="D165" s="27" t="str">
        <f>IF(A165=150,(F725),(0))</f>
        <v>GUADALUPE BRAVO MARTINEZ</v>
      </c>
    </row>
    <row r="166" spans="1:4" ht="27">
      <c r="A166" s="24">
        <v>151</v>
      </c>
      <c r="B166" s="54" t="s">
        <v>2977</v>
      </c>
      <c r="C166" s="54" t="s">
        <v>2220</v>
      </c>
      <c r="D166" s="27" t="str">
        <f>IF(A166=151,(F726),(0))</f>
        <v>ANA LILIA TREJO MARTINEZ</v>
      </c>
    </row>
    <row r="167" spans="1:4" ht="27">
      <c r="A167" s="24">
        <v>152</v>
      </c>
      <c r="B167" s="54" t="s">
        <v>2977</v>
      </c>
      <c r="C167" s="54" t="s">
        <v>2220</v>
      </c>
      <c r="D167" s="27" t="str">
        <f>IF(A167=152,(F727),(0))</f>
        <v>ANA LILIA TREJO MARTINEZ</v>
      </c>
    </row>
    <row r="168" spans="1:4" ht="18">
      <c r="A168" s="24">
        <v>153</v>
      </c>
      <c r="B168" s="54" t="s">
        <v>2978</v>
      </c>
      <c r="C168" s="54" t="s">
        <v>214</v>
      </c>
      <c r="D168" s="27" t="str">
        <f>IF(A168=153,(F728),(0))</f>
        <v>DELIA NERI ESPINOZA</v>
      </c>
    </row>
    <row r="169" spans="1:4" ht="18">
      <c r="A169" s="24">
        <v>154</v>
      </c>
      <c r="B169" s="54" t="s">
        <v>2978</v>
      </c>
      <c r="C169" s="54" t="s">
        <v>215</v>
      </c>
      <c r="D169" s="27" t="str">
        <f>IF(A169=154,(F729),(0))</f>
        <v>VICENTE NERI OROZCO</v>
      </c>
    </row>
    <row r="170" spans="1:4" ht="27">
      <c r="A170" s="24">
        <v>155</v>
      </c>
      <c r="B170" s="54" t="s">
        <v>2979</v>
      </c>
      <c r="C170" s="54" t="s">
        <v>2221</v>
      </c>
      <c r="D170" s="27" t="str">
        <f>IF(A170=155,(F730),(0))</f>
        <v>ADELINA ZUÑIGA UROZA</v>
      </c>
    </row>
    <row r="171" spans="1:4" ht="27">
      <c r="A171" s="24">
        <v>156</v>
      </c>
      <c r="B171" s="54" t="s">
        <v>2980</v>
      </c>
      <c r="C171" s="54" t="s">
        <v>366</v>
      </c>
      <c r="D171" s="27" t="str">
        <f>IF(A171=156,(F731),(0))</f>
        <v>RUBEN ALVAREZ IBAÑEZ</v>
      </c>
    </row>
    <row r="172" ht="12.75">
      <c r="D172" s="27"/>
    </row>
    <row r="174" spans="1:3" ht="12.75">
      <c r="A174" s="112" t="s">
        <v>3518</v>
      </c>
      <c r="B174" s="9"/>
      <c r="C174" s="3"/>
    </row>
    <row r="175" spans="1:3" ht="12.75">
      <c r="A175" s="4"/>
      <c r="B175" s="4"/>
      <c r="C175" s="3"/>
    </row>
    <row r="176" spans="1:3" ht="12.75">
      <c r="A176" s="112" t="s">
        <v>3519</v>
      </c>
      <c r="B176" s="9"/>
      <c r="C176" s="3"/>
    </row>
    <row r="177" spans="1:3" ht="12.75">
      <c r="A177" s="4"/>
      <c r="B177" s="4"/>
      <c r="C177" s="3"/>
    </row>
    <row r="178" spans="1:3" ht="12.75">
      <c r="A178" s="112" t="s">
        <v>3521</v>
      </c>
      <c r="B178" s="4"/>
      <c r="C178" s="3"/>
    </row>
    <row r="411" spans="1:3" ht="12.75">
      <c r="A411" s="87"/>
      <c r="B411" s="88"/>
      <c r="C411" s="89"/>
    </row>
    <row r="412" spans="1:3" ht="12.75">
      <c r="A412" s="90"/>
      <c r="B412" s="90"/>
      <c r="C412" s="89"/>
    </row>
    <row r="413" spans="1:3" ht="12.75">
      <c r="A413" s="87"/>
      <c r="B413" s="88"/>
      <c r="C413" s="89"/>
    </row>
    <row r="414" spans="1:3" ht="12.75">
      <c r="A414" s="90"/>
      <c r="B414" s="90"/>
      <c r="C414" s="89"/>
    </row>
    <row r="415" spans="1:3" ht="12.75">
      <c r="A415" s="87"/>
      <c r="B415" s="90"/>
      <c r="C415" s="89"/>
    </row>
    <row r="576" spans="1:9" ht="12.75">
      <c r="A576" s="81">
        <v>1</v>
      </c>
      <c r="B576" s="82" t="s">
        <v>2222</v>
      </c>
      <c r="C576" s="82" t="s">
        <v>2444</v>
      </c>
      <c r="D576" s="82" t="s">
        <v>2445</v>
      </c>
      <c r="F576" t="str">
        <f>B576&amp;H576&amp;C576&amp;I576&amp;D576</f>
        <v>JOEL GUILERMO  GALICIA  PEREZ</v>
      </c>
      <c r="H576" t="s">
        <v>2446</v>
      </c>
      <c r="I576" t="s">
        <v>2446</v>
      </c>
    </row>
    <row r="577" spans="1:9" ht="12.75">
      <c r="A577" s="81">
        <v>2</v>
      </c>
      <c r="B577" s="82" t="s">
        <v>2225</v>
      </c>
      <c r="C577" s="82" t="s">
        <v>2447</v>
      </c>
      <c r="D577" s="82" t="s">
        <v>2224</v>
      </c>
      <c r="F577" t="str">
        <f aca="true" t="shared" si="0" ref="F577:F640">B577&amp;H577&amp;C577&amp;I577&amp;D577</f>
        <v>MARGARITO LUCAS  GALICIA  PEREZ</v>
      </c>
      <c r="H577" t="s">
        <v>2446</v>
      </c>
      <c r="I577" t="s">
        <v>2446</v>
      </c>
    </row>
    <row r="578" spans="1:9" ht="12.75">
      <c r="A578" s="81">
        <v>3</v>
      </c>
      <c r="B578" s="82" t="s">
        <v>2226</v>
      </c>
      <c r="C578" s="82" t="s">
        <v>2448</v>
      </c>
      <c r="D578" s="82" t="s">
        <v>2228</v>
      </c>
      <c r="F578" t="str">
        <f t="shared" si="0"/>
        <v>EFRAIN  MENDEZ ARELIO</v>
      </c>
      <c r="H578" t="s">
        <v>2446</v>
      </c>
      <c r="I578" t="s">
        <v>2446</v>
      </c>
    </row>
    <row r="579" spans="1:9" ht="12.75">
      <c r="A579" s="81">
        <v>4</v>
      </c>
      <c r="B579" s="82" t="s">
        <v>2229</v>
      </c>
      <c r="C579" s="82" t="s">
        <v>2449</v>
      </c>
      <c r="D579" s="82" t="s">
        <v>2230</v>
      </c>
      <c r="F579" t="str">
        <f t="shared" si="0"/>
        <v>PEDRO  ARELIO JURADO</v>
      </c>
      <c r="H579" t="s">
        <v>2446</v>
      </c>
      <c r="I579" t="s">
        <v>2446</v>
      </c>
    </row>
    <row r="580" spans="1:9" ht="12.75">
      <c r="A580" s="81">
        <v>5</v>
      </c>
      <c r="B580" s="83" t="s">
        <v>2231</v>
      </c>
      <c r="C580" s="83" t="s">
        <v>2450</v>
      </c>
      <c r="D580" s="83" t="s">
        <v>2232</v>
      </c>
      <c r="F580" t="str">
        <f t="shared" si="0"/>
        <v>CONCEPCION  LEYTE LOZANO</v>
      </c>
      <c r="H580" t="s">
        <v>2446</v>
      </c>
      <c r="I580" t="s">
        <v>2446</v>
      </c>
    </row>
    <row r="581" spans="1:9" ht="12.75">
      <c r="A581" s="81">
        <v>6</v>
      </c>
      <c r="B581" s="82" t="s">
        <v>2231</v>
      </c>
      <c r="C581" s="82" t="s">
        <v>2450</v>
      </c>
      <c r="D581" s="82" t="s">
        <v>2232</v>
      </c>
      <c r="F581" t="str">
        <f t="shared" si="0"/>
        <v>CONCEPCION  LEYTE LOZANO</v>
      </c>
      <c r="H581" t="s">
        <v>2446</v>
      </c>
      <c r="I581" t="s">
        <v>2446</v>
      </c>
    </row>
    <row r="582" spans="1:9" ht="12.75">
      <c r="A582" s="81">
        <v>7</v>
      </c>
      <c r="B582" s="82" t="s">
        <v>2233</v>
      </c>
      <c r="C582" s="82" t="s">
        <v>2451</v>
      </c>
      <c r="D582" s="82" t="s">
        <v>2235</v>
      </c>
      <c r="F582" t="str">
        <f t="shared" si="0"/>
        <v>JUANA   RAMIREZ MEDINA</v>
      </c>
      <c r="H582" t="s">
        <v>2446</v>
      </c>
      <c r="I582" t="s">
        <v>2446</v>
      </c>
    </row>
    <row r="583" spans="1:9" ht="12.75">
      <c r="A583" s="81">
        <v>8</v>
      </c>
      <c r="B583" s="82" t="s">
        <v>2236</v>
      </c>
      <c r="C583" s="82" t="s">
        <v>2452</v>
      </c>
      <c r="D583" s="82" t="s">
        <v>2237</v>
      </c>
      <c r="F583" t="str">
        <f t="shared" si="0"/>
        <v>EDGAR  PALACIOS PAREDES</v>
      </c>
      <c r="H583" t="s">
        <v>2446</v>
      </c>
      <c r="I583" t="s">
        <v>2446</v>
      </c>
    </row>
    <row r="584" spans="1:9" ht="12.75">
      <c r="A584" s="81">
        <v>9</v>
      </c>
      <c r="B584" s="82" t="s">
        <v>2238</v>
      </c>
      <c r="C584" s="82" t="s">
        <v>2451</v>
      </c>
      <c r="D584" s="82" t="s">
        <v>2239</v>
      </c>
      <c r="F584" t="str">
        <f t="shared" si="0"/>
        <v>RAQUEL  RAMIREZ ROSALES</v>
      </c>
      <c r="H584" t="s">
        <v>2446</v>
      </c>
      <c r="I584" t="s">
        <v>2446</v>
      </c>
    </row>
    <row r="585" spans="1:9" ht="12.75">
      <c r="A585" s="84">
        <v>10</v>
      </c>
      <c r="B585" s="83" t="s">
        <v>2240</v>
      </c>
      <c r="C585" s="83" t="s">
        <v>2453</v>
      </c>
      <c r="D585" s="83" t="s">
        <v>2242</v>
      </c>
      <c r="F585" t="str">
        <f t="shared" si="0"/>
        <v>JESUS  MEJIA NAPOLES</v>
      </c>
      <c r="H585" t="s">
        <v>2446</v>
      </c>
      <c r="I585" t="s">
        <v>2446</v>
      </c>
    </row>
    <row r="586" spans="1:9" ht="12.75">
      <c r="A586" s="84">
        <v>11</v>
      </c>
      <c r="B586" s="83" t="s">
        <v>2243</v>
      </c>
      <c r="C586" s="83" t="s">
        <v>2448</v>
      </c>
      <c r="D586" s="83" t="s">
        <v>2244</v>
      </c>
      <c r="F586" t="str">
        <f t="shared" si="0"/>
        <v>JOSE   MENDEZ DE LA PEÑA</v>
      </c>
      <c r="H586" t="s">
        <v>2446</v>
      </c>
      <c r="I586" t="s">
        <v>2446</v>
      </c>
    </row>
    <row r="587" spans="1:9" ht="12.75">
      <c r="A587" s="84">
        <v>12</v>
      </c>
      <c r="B587" s="83" t="s">
        <v>2245</v>
      </c>
      <c r="C587" s="83" t="s">
        <v>2454</v>
      </c>
      <c r="D587" s="83" t="s">
        <v>2246</v>
      </c>
      <c r="F587" t="str">
        <f t="shared" si="0"/>
        <v>MARIA GUADALUPE  MEJIA  MORA</v>
      </c>
      <c r="H587" t="s">
        <v>2446</v>
      </c>
      <c r="I587" t="s">
        <v>2446</v>
      </c>
    </row>
    <row r="588" spans="1:9" ht="12.75">
      <c r="A588" s="84">
        <v>13</v>
      </c>
      <c r="B588" s="83" t="s">
        <v>2238</v>
      </c>
      <c r="C588" s="83" t="s">
        <v>2455</v>
      </c>
      <c r="D588" s="83" t="s">
        <v>2248</v>
      </c>
      <c r="F588" t="str">
        <f t="shared" si="0"/>
        <v>RAQUEL  GARCIA VALLEJO</v>
      </c>
      <c r="H588" t="s">
        <v>2446</v>
      </c>
      <c r="I588" t="s">
        <v>2446</v>
      </c>
    </row>
    <row r="589" spans="1:9" ht="12.75">
      <c r="A589" s="84">
        <v>14</v>
      </c>
      <c r="B589" s="83" t="s">
        <v>2249</v>
      </c>
      <c r="C589" s="83" t="s">
        <v>2456</v>
      </c>
      <c r="D589" s="83" t="s">
        <v>2250</v>
      </c>
      <c r="F589" t="str">
        <f t="shared" si="0"/>
        <v>MARIA GRACIELA  MORA  VELAZQUEZ</v>
      </c>
      <c r="H589" t="s">
        <v>2446</v>
      </c>
      <c r="I589" t="s">
        <v>2446</v>
      </c>
    </row>
    <row r="590" spans="1:9" ht="12.75">
      <c r="A590" s="84">
        <v>15</v>
      </c>
      <c r="B590" s="83" t="s">
        <v>2251</v>
      </c>
      <c r="C590" s="83" t="s">
        <v>2457</v>
      </c>
      <c r="D590" s="83" t="s">
        <v>2247</v>
      </c>
      <c r="F590" t="str">
        <f t="shared" si="0"/>
        <v>RUBENS  ALQUICIRA GARCIA</v>
      </c>
      <c r="H590" t="s">
        <v>2446</v>
      </c>
      <c r="I590" t="s">
        <v>2446</v>
      </c>
    </row>
    <row r="591" spans="1:9" ht="12.75">
      <c r="A591" s="84">
        <v>16</v>
      </c>
      <c r="B591" s="83" t="s">
        <v>2252</v>
      </c>
      <c r="C591" s="83" t="s">
        <v>2458</v>
      </c>
      <c r="D591" s="83" t="s">
        <v>2253</v>
      </c>
      <c r="F591" t="str">
        <f t="shared" si="0"/>
        <v>ADRIAN MIGUEL  MORAN DELGADO</v>
      </c>
      <c r="H591" t="s">
        <v>2446</v>
      </c>
      <c r="I591" t="s">
        <v>2446</v>
      </c>
    </row>
    <row r="592" spans="1:9" ht="12.75">
      <c r="A592" s="84">
        <v>17</v>
      </c>
      <c r="B592" s="83" t="s">
        <v>2254</v>
      </c>
      <c r="C592" s="83" t="s">
        <v>2453</v>
      </c>
      <c r="D592" s="83" t="s">
        <v>2255</v>
      </c>
      <c r="F592" t="str">
        <f t="shared" si="0"/>
        <v>MARIA TERESA  MEJIA BARRANCO</v>
      </c>
      <c r="H592" t="s">
        <v>2446</v>
      </c>
      <c r="I592" t="s">
        <v>2446</v>
      </c>
    </row>
    <row r="593" spans="1:9" ht="12.75">
      <c r="A593" s="84">
        <v>18</v>
      </c>
      <c r="B593" s="83" t="s">
        <v>2254</v>
      </c>
      <c r="C593" s="83" t="s">
        <v>2453</v>
      </c>
      <c r="D593" s="83" t="s">
        <v>2255</v>
      </c>
      <c r="F593" t="str">
        <f t="shared" si="0"/>
        <v>MARIA TERESA  MEJIA BARRANCO</v>
      </c>
      <c r="H593" t="s">
        <v>2446</v>
      </c>
      <c r="I593" t="s">
        <v>2446</v>
      </c>
    </row>
    <row r="594" spans="1:9" ht="12.75">
      <c r="A594" s="84">
        <v>19</v>
      </c>
      <c r="B594" s="83" t="s">
        <v>2256</v>
      </c>
      <c r="C594" s="83" t="s">
        <v>2459</v>
      </c>
      <c r="D594" s="83" t="s">
        <v>2257</v>
      </c>
      <c r="F594" t="str">
        <f t="shared" si="0"/>
        <v>J. REFUGIO  MONCAYO RODRIGUEZ</v>
      </c>
      <c r="H594" t="s">
        <v>2446</v>
      </c>
      <c r="I594" t="s">
        <v>2446</v>
      </c>
    </row>
    <row r="595" spans="1:9" ht="12.75">
      <c r="A595" s="84">
        <v>20</v>
      </c>
      <c r="B595" s="83" t="s">
        <v>2258</v>
      </c>
      <c r="C595" s="83" t="s">
        <v>2460</v>
      </c>
      <c r="D595" s="83" t="s">
        <v>2260</v>
      </c>
      <c r="F595" t="str">
        <f t="shared" si="0"/>
        <v>CECILIA  GONZALEZ CAZARES</v>
      </c>
      <c r="H595" t="s">
        <v>2446</v>
      </c>
      <c r="I595" t="s">
        <v>2446</v>
      </c>
    </row>
    <row r="596" spans="1:9" ht="12.75">
      <c r="A596" s="84">
        <v>21</v>
      </c>
      <c r="B596" s="83" t="s">
        <v>2258</v>
      </c>
      <c r="C596" s="83" t="s">
        <v>2460</v>
      </c>
      <c r="D596" s="83" t="s">
        <v>2260</v>
      </c>
      <c r="F596" t="str">
        <f t="shared" si="0"/>
        <v>CECILIA  GONZALEZ CAZARES</v>
      </c>
      <c r="H596" t="s">
        <v>2446</v>
      </c>
      <c r="I596" t="s">
        <v>2446</v>
      </c>
    </row>
    <row r="597" spans="1:9" ht="12.75">
      <c r="A597" s="84">
        <v>22</v>
      </c>
      <c r="B597" s="83" t="s">
        <v>2261</v>
      </c>
      <c r="C597" s="83" t="s">
        <v>2444</v>
      </c>
      <c r="D597" s="83" t="s">
        <v>2259</v>
      </c>
      <c r="F597" t="str">
        <f t="shared" si="0"/>
        <v>ALAN GUILLERMO  GALICIA GONZALEZ</v>
      </c>
      <c r="H597" t="s">
        <v>2446</v>
      </c>
      <c r="I597" t="s">
        <v>2446</v>
      </c>
    </row>
    <row r="598" spans="1:9" ht="12.75">
      <c r="A598" s="84">
        <v>23</v>
      </c>
      <c r="B598" s="83" t="s">
        <v>2262</v>
      </c>
      <c r="C598" s="83" t="s">
        <v>2461</v>
      </c>
      <c r="D598" s="83" t="s">
        <v>2224</v>
      </c>
      <c r="F598" t="str">
        <f t="shared" si="0"/>
        <v>ISIDORO BENITO  MARTINEZ PEREZ</v>
      </c>
      <c r="H598" t="s">
        <v>2446</v>
      </c>
      <c r="I598" t="s">
        <v>2446</v>
      </c>
    </row>
    <row r="599" spans="1:9" ht="12.75">
      <c r="A599" s="84">
        <v>24</v>
      </c>
      <c r="B599" s="83" t="s">
        <v>2264</v>
      </c>
      <c r="C599" s="83" t="s">
        <v>2461</v>
      </c>
      <c r="D599" s="83" t="s">
        <v>2247</v>
      </c>
      <c r="F599" t="str">
        <f t="shared" si="0"/>
        <v>DANIEL  MARTINEZ GARCIA</v>
      </c>
      <c r="H599" t="s">
        <v>2446</v>
      </c>
      <c r="I599" t="s">
        <v>2446</v>
      </c>
    </row>
    <row r="600" spans="1:9" ht="12.75">
      <c r="A600" s="84">
        <v>25</v>
      </c>
      <c r="B600" s="83" t="s">
        <v>2265</v>
      </c>
      <c r="C600" s="83" t="s">
        <v>2462</v>
      </c>
      <c r="D600" s="83" t="s">
        <v>2266</v>
      </c>
      <c r="F600" t="str">
        <f t="shared" si="0"/>
        <v>MARIBEL   ALIZOTA MUÑOZ</v>
      </c>
      <c r="H600" t="s">
        <v>2446</v>
      </c>
      <c r="I600" t="s">
        <v>2446</v>
      </c>
    </row>
    <row r="601" spans="1:9" ht="12.75">
      <c r="A601" s="84">
        <v>26</v>
      </c>
      <c r="B601" s="83" t="s">
        <v>2267</v>
      </c>
      <c r="C601" s="83" t="s">
        <v>2463</v>
      </c>
      <c r="D601" s="83" t="s">
        <v>2247</v>
      </c>
      <c r="F601" t="str">
        <f t="shared" si="0"/>
        <v>DOLORES PALMIRA  CUEVAS GARCIA</v>
      </c>
      <c r="H601" t="s">
        <v>2446</v>
      </c>
      <c r="I601" t="s">
        <v>2446</v>
      </c>
    </row>
    <row r="602" spans="1:9" ht="12.75">
      <c r="A602" s="84">
        <v>27</v>
      </c>
      <c r="B602" s="83" t="s">
        <v>2267</v>
      </c>
      <c r="C602" s="83" t="s">
        <v>2463</v>
      </c>
      <c r="D602" s="83" t="s">
        <v>2247</v>
      </c>
      <c r="F602" t="str">
        <f t="shared" si="0"/>
        <v>DOLORES PALMIRA  CUEVAS GARCIA</v>
      </c>
      <c r="H602" t="s">
        <v>2446</v>
      </c>
      <c r="I602" t="s">
        <v>2446</v>
      </c>
    </row>
    <row r="603" spans="1:9" ht="12.75">
      <c r="A603" s="84">
        <v>28</v>
      </c>
      <c r="B603" s="83" t="s">
        <v>2268</v>
      </c>
      <c r="C603" s="83" t="s">
        <v>2464</v>
      </c>
      <c r="D603" s="83" t="s">
        <v>2255</v>
      </c>
      <c r="F603" t="str">
        <f t="shared" si="0"/>
        <v>EDUARDO  JUAREZ BARRANCO</v>
      </c>
      <c r="H603" t="s">
        <v>2446</v>
      </c>
      <c r="I603" t="s">
        <v>2446</v>
      </c>
    </row>
    <row r="604" spans="1:9" ht="12.75">
      <c r="A604" s="84">
        <v>29</v>
      </c>
      <c r="B604" s="83" t="s">
        <v>2269</v>
      </c>
      <c r="C604" s="83" t="s">
        <v>2465</v>
      </c>
      <c r="D604" s="83" t="s">
        <v>2270</v>
      </c>
      <c r="F604" t="str">
        <f t="shared" si="0"/>
        <v>ALEJANDRA  MATEOS  HERNANDEZ</v>
      </c>
      <c r="H604" t="s">
        <v>2446</v>
      </c>
      <c r="I604" t="s">
        <v>2446</v>
      </c>
    </row>
    <row r="605" spans="1:9" ht="12.75">
      <c r="A605" s="84">
        <v>30</v>
      </c>
      <c r="B605" s="83" t="s">
        <v>2271</v>
      </c>
      <c r="C605" s="83" t="s">
        <v>2455</v>
      </c>
      <c r="D605" s="83" t="s">
        <v>2248</v>
      </c>
      <c r="F605" t="str">
        <f t="shared" si="0"/>
        <v>FLORINA   GARCIA VALLEJO</v>
      </c>
      <c r="H605" t="s">
        <v>2446</v>
      </c>
      <c r="I605" t="s">
        <v>2446</v>
      </c>
    </row>
    <row r="606" spans="1:9" ht="12.75">
      <c r="A606" s="84">
        <v>31</v>
      </c>
      <c r="B606" s="83" t="s">
        <v>2272</v>
      </c>
      <c r="C606" s="83" t="s">
        <v>2461</v>
      </c>
      <c r="D606" s="83" t="s">
        <v>2263</v>
      </c>
      <c r="F606" t="str">
        <f t="shared" si="0"/>
        <v>MARIA LUISA  MARTINEZ MARTINEZ</v>
      </c>
      <c r="H606" t="s">
        <v>2446</v>
      </c>
      <c r="I606" t="s">
        <v>2446</v>
      </c>
    </row>
    <row r="607" spans="1:9" ht="12.75">
      <c r="A607" s="84">
        <v>32</v>
      </c>
      <c r="B607" s="83" t="s">
        <v>2273</v>
      </c>
      <c r="C607" s="83" t="s">
        <v>2466</v>
      </c>
      <c r="D607" s="83" t="s">
        <v>2259</v>
      </c>
      <c r="F607" t="str">
        <f t="shared" si="0"/>
        <v>CLAUDIA  MARTELL GONZALEZ</v>
      </c>
      <c r="H607" t="s">
        <v>2446</v>
      </c>
      <c r="I607" t="s">
        <v>2446</v>
      </c>
    </row>
    <row r="608" spans="1:9" ht="12.75">
      <c r="A608" s="84">
        <v>33</v>
      </c>
      <c r="B608" s="83" t="s">
        <v>2274</v>
      </c>
      <c r="C608" s="83" t="s">
        <v>2467</v>
      </c>
      <c r="D608" s="83" t="s">
        <v>2276</v>
      </c>
      <c r="F608" t="str">
        <f t="shared" si="0"/>
        <v>GAUDENCIO  RIVERA BALTAZAR</v>
      </c>
      <c r="H608" t="s">
        <v>2446</v>
      </c>
      <c r="I608" t="s">
        <v>2446</v>
      </c>
    </row>
    <row r="609" spans="1:9" ht="12.75">
      <c r="A609" s="84">
        <v>34</v>
      </c>
      <c r="B609" s="83" t="s">
        <v>2277</v>
      </c>
      <c r="C609" s="83" t="s">
        <v>2468</v>
      </c>
      <c r="D609" s="83" t="s">
        <v>2259</v>
      </c>
      <c r="F609" t="str">
        <f t="shared" si="0"/>
        <v>LOURDES  ALVAREZ GONZALEZ</v>
      </c>
      <c r="H609" t="s">
        <v>2446</v>
      </c>
      <c r="I609" t="s">
        <v>2446</v>
      </c>
    </row>
    <row r="610" spans="1:9" ht="12.75">
      <c r="A610" s="84">
        <v>35</v>
      </c>
      <c r="B610" s="83" t="s">
        <v>2277</v>
      </c>
      <c r="C610" s="83" t="s">
        <v>2468</v>
      </c>
      <c r="D610" s="83" t="s">
        <v>2259</v>
      </c>
      <c r="F610" t="str">
        <f t="shared" si="0"/>
        <v>LOURDES  ALVAREZ GONZALEZ</v>
      </c>
      <c r="H610" t="s">
        <v>2446</v>
      </c>
      <c r="I610" t="s">
        <v>2446</v>
      </c>
    </row>
    <row r="611" spans="1:9" ht="12.75">
      <c r="A611" s="84">
        <v>36</v>
      </c>
      <c r="B611" s="83" t="s">
        <v>2279</v>
      </c>
      <c r="C611" s="83" t="s">
        <v>2469</v>
      </c>
      <c r="D611" s="83" t="s">
        <v>2281</v>
      </c>
      <c r="F611" t="str">
        <f t="shared" si="0"/>
        <v>EMILIA  FLORES SUAREZ</v>
      </c>
      <c r="H611" t="s">
        <v>2446</v>
      </c>
      <c r="I611" t="s">
        <v>2446</v>
      </c>
    </row>
    <row r="612" spans="1:9" ht="12.75">
      <c r="A612" s="84">
        <v>37</v>
      </c>
      <c r="B612" s="83" t="s">
        <v>2282</v>
      </c>
      <c r="C612" s="83" t="s">
        <v>2445</v>
      </c>
      <c r="D612" s="83" t="s">
        <v>2283</v>
      </c>
      <c r="F612" t="str">
        <f t="shared" si="0"/>
        <v>MARCELINO  PEREZ DE LA CRUZ</v>
      </c>
      <c r="H612" t="s">
        <v>2446</v>
      </c>
      <c r="I612" t="s">
        <v>2446</v>
      </c>
    </row>
    <row r="613" spans="1:9" ht="12.75">
      <c r="A613" s="84">
        <v>38</v>
      </c>
      <c r="B613" s="83" t="s">
        <v>2284</v>
      </c>
      <c r="C613" s="83" t="s">
        <v>2470</v>
      </c>
      <c r="D613" s="83" t="s">
        <v>2266</v>
      </c>
      <c r="F613" t="str">
        <f t="shared" si="0"/>
        <v>GUADALUPE  VAZQUEZ MUÑOZ</v>
      </c>
      <c r="H613" t="s">
        <v>2446</v>
      </c>
      <c r="I613" t="s">
        <v>2446</v>
      </c>
    </row>
    <row r="614" spans="1:9" ht="12.75">
      <c r="A614" s="84">
        <v>39</v>
      </c>
      <c r="B614" s="83" t="s">
        <v>2286</v>
      </c>
      <c r="C614" s="83" t="s">
        <v>2471</v>
      </c>
      <c r="D614" s="83" t="s">
        <v>2285</v>
      </c>
      <c r="F614" t="str">
        <f t="shared" si="0"/>
        <v>JUAN   ROMERO VAZQUEZ</v>
      </c>
      <c r="H614" t="s">
        <v>2446</v>
      </c>
      <c r="I614" t="s">
        <v>2446</v>
      </c>
    </row>
    <row r="615" spans="1:9" ht="12.75">
      <c r="A615" s="84">
        <v>40</v>
      </c>
      <c r="B615" s="83" t="s">
        <v>2288</v>
      </c>
      <c r="C615" s="83" t="s">
        <v>2472</v>
      </c>
      <c r="D615" s="83" t="s">
        <v>2290</v>
      </c>
      <c r="F615" t="str">
        <f t="shared" si="0"/>
        <v>ISAAC ALONSO  TREJO CASTILLO</v>
      </c>
      <c r="H615" t="s">
        <v>2446</v>
      </c>
      <c r="I615" t="s">
        <v>2446</v>
      </c>
    </row>
    <row r="616" spans="1:9" ht="12.75">
      <c r="A616" s="84">
        <v>41</v>
      </c>
      <c r="B616" s="83" t="s">
        <v>2291</v>
      </c>
      <c r="C616" s="83" t="s">
        <v>2472</v>
      </c>
      <c r="D616" s="83" t="s">
        <v>2289</v>
      </c>
      <c r="F616" t="str">
        <f t="shared" si="0"/>
        <v>ARTURO  TREJO TREJO</v>
      </c>
      <c r="H616" t="s">
        <v>2446</v>
      </c>
      <c r="I616" t="s">
        <v>2446</v>
      </c>
    </row>
    <row r="617" spans="1:9" ht="12.75">
      <c r="A617" s="84">
        <v>42</v>
      </c>
      <c r="B617" s="83" t="s">
        <v>2292</v>
      </c>
      <c r="C617" s="83" t="s">
        <v>2473</v>
      </c>
      <c r="D617" s="83" t="s">
        <v>2223</v>
      </c>
      <c r="F617" t="str">
        <f t="shared" si="0"/>
        <v>VIRGINIA FELIX  DE LA PEÑA GALICIA</v>
      </c>
      <c r="H617" t="s">
        <v>2446</v>
      </c>
      <c r="I617" t="s">
        <v>2446</v>
      </c>
    </row>
    <row r="618" spans="1:9" ht="12.75">
      <c r="A618" s="84">
        <v>43</v>
      </c>
      <c r="B618" s="83" t="s">
        <v>2293</v>
      </c>
      <c r="C618" s="83" t="s">
        <v>2471</v>
      </c>
      <c r="D618" s="83" t="s">
        <v>2285</v>
      </c>
      <c r="F618" t="str">
        <f t="shared" si="0"/>
        <v>DAVID QUINTIN  ROMERO VAZQUEZ</v>
      </c>
      <c r="H618" t="s">
        <v>2446</v>
      </c>
      <c r="I618" t="s">
        <v>2446</v>
      </c>
    </row>
    <row r="619" spans="1:9" ht="12.75">
      <c r="A619" s="84">
        <v>44</v>
      </c>
      <c r="B619" s="83" t="s">
        <v>2294</v>
      </c>
      <c r="C619" s="83" t="s">
        <v>2474</v>
      </c>
      <c r="D619" s="83" t="s">
        <v>2285</v>
      </c>
      <c r="F619" t="str">
        <f t="shared" si="0"/>
        <v>JUANA  MORALES VAZQUEZ</v>
      </c>
      <c r="H619" t="s">
        <v>2446</v>
      </c>
      <c r="I619" t="s">
        <v>2446</v>
      </c>
    </row>
    <row r="620" spans="1:9" ht="12.75">
      <c r="A620" s="84">
        <v>45</v>
      </c>
      <c r="B620" s="83" t="s">
        <v>2296</v>
      </c>
      <c r="C620" s="83" t="s">
        <v>2453</v>
      </c>
      <c r="D620" s="83" t="s">
        <v>2242</v>
      </c>
      <c r="F620" t="str">
        <f t="shared" si="0"/>
        <v>ASCENCION  MEJIA NAPOLES</v>
      </c>
      <c r="H620" t="s">
        <v>2446</v>
      </c>
      <c r="I620" t="s">
        <v>2446</v>
      </c>
    </row>
    <row r="621" spans="1:9" ht="12.75">
      <c r="A621" s="84">
        <v>46</v>
      </c>
      <c r="B621" s="83" t="s">
        <v>2297</v>
      </c>
      <c r="C621" s="83" t="s">
        <v>2475</v>
      </c>
      <c r="D621" s="83" t="s">
        <v>2270</v>
      </c>
      <c r="F621" t="str">
        <f t="shared" si="0"/>
        <v>MARTIN  MATEOS HERNANDEZ</v>
      </c>
      <c r="H621" t="s">
        <v>2446</v>
      </c>
      <c r="I621" t="s">
        <v>2446</v>
      </c>
    </row>
    <row r="622" spans="1:9" ht="12.75">
      <c r="A622" s="84">
        <v>47</v>
      </c>
      <c r="B622" s="83" t="s">
        <v>2298</v>
      </c>
      <c r="C622" s="83" t="s">
        <v>2476</v>
      </c>
      <c r="D622" s="83" t="s">
        <v>2299</v>
      </c>
      <c r="F622" t="str">
        <f t="shared" si="0"/>
        <v>CATALINA  NAPOLES LOPEZ</v>
      </c>
      <c r="H622" t="s">
        <v>2446</v>
      </c>
      <c r="I622" t="s">
        <v>2446</v>
      </c>
    </row>
    <row r="623" spans="1:9" ht="12.75">
      <c r="A623" s="84">
        <v>48</v>
      </c>
      <c r="B623" s="83" t="s">
        <v>2298</v>
      </c>
      <c r="C623" s="83" t="s">
        <v>2476</v>
      </c>
      <c r="D623" s="83" t="s">
        <v>2299</v>
      </c>
      <c r="F623" t="str">
        <f t="shared" si="0"/>
        <v>CATALINA  NAPOLES LOPEZ</v>
      </c>
      <c r="H623" t="s">
        <v>2446</v>
      </c>
      <c r="I623" t="s">
        <v>2446</v>
      </c>
    </row>
    <row r="624" spans="1:9" ht="12.75">
      <c r="A624" s="84">
        <v>49</v>
      </c>
      <c r="B624" s="83" t="s">
        <v>2300</v>
      </c>
      <c r="C624" s="83" t="s">
        <v>2472</v>
      </c>
      <c r="D624" s="83" t="s">
        <v>2301</v>
      </c>
      <c r="F624" t="str">
        <f t="shared" si="0"/>
        <v>ARTEMIO  TREJO Y TREJO</v>
      </c>
      <c r="H624" t="s">
        <v>2446</v>
      </c>
      <c r="I624" t="s">
        <v>2446</v>
      </c>
    </row>
    <row r="625" spans="1:9" ht="12.75">
      <c r="A625" s="84">
        <v>50</v>
      </c>
      <c r="B625" s="83" t="s">
        <v>2300</v>
      </c>
      <c r="C625" s="83" t="s">
        <v>2472</v>
      </c>
      <c r="D625" s="83" t="s">
        <v>2301</v>
      </c>
      <c r="F625" t="str">
        <f t="shared" si="0"/>
        <v>ARTEMIO  TREJO Y TREJO</v>
      </c>
      <c r="H625" t="s">
        <v>2446</v>
      </c>
      <c r="I625" t="s">
        <v>2446</v>
      </c>
    </row>
    <row r="626" spans="1:9" ht="12.75">
      <c r="A626" s="84">
        <v>51</v>
      </c>
      <c r="B626" s="83" t="s">
        <v>2300</v>
      </c>
      <c r="C626" s="83" t="s">
        <v>2472</v>
      </c>
      <c r="D626" s="83" t="s">
        <v>2301</v>
      </c>
      <c r="F626" t="str">
        <f t="shared" si="0"/>
        <v>ARTEMIO  TREJO Y TREJO</v>
      </c>
      <c r="H626" t="s">
        <v>2446</v>
      </c>
      <c r="I626" t="s">
        <v>2446</v>
      </c>
    </row>
    <row r="627" spans="1:9" ht="12.75">
      <c r="A627" s="84">
        <v>52</v>
      </c>
      <c r="B627" s="83" t="s">
        <v>2226</v>
      </c>
      <c r="C627" s="83" t="s">
        <v>2448</v>
      </c>
      <c r="D627" s="83" t="s">
        <v>2302</v>
      </c>
      <c r="F627" t="str">
        <f t="shared" si="0"/>
        <v>EFRAIN  MENDEZ PADILLA</v>
      </c>
      <c r="H627" t="s">
        <v>2446</v>
      </c>
      <c r="I627" t="s">
        <v>2446</v>
      </c>
    </row>
    <row r="628" spans="1:9" ht="12.75">
      <c r="A628" s="84">
        <v>53</v>
      </c>
      <c r="B628" s="83" t="s">
        <v>2303</v>
      </c>
      <c r="C628" s="83" t="s">
        <v>2477</v>
      </c>
      <c r="D628" s="83" t="s">
        <v>2304</v>
      </c>
      <c r="F628" t="str">
        <f t="shared" si="0"/>
        <v>MIREYA  PADILLA AVILA</v>
      </c>
      <c r="H628" t="s">
        <v>2446</v>
      </c>
      <c r="I628" t="s">
        <v>2446</v>
      </c>
    </row>
    <row r="629" spans="1:9" ht="12.75">
      <c r="A629" s="84">
        <v>54</v>
      </c>
      <c r="B629" s="83" t="s">
        <v>2305</v>
      </c>
      <c r="C629" s="83" t="s">
        <v>2478</v>
      </c>
      <c r="D629" s="83" t="s">
        <v>2275</v>
      </c>
      <c r="F629" t="str">
        <f t="shared" si="0"/>
        <v>ROSA  RAMOS RIVERA</v>
      </c>
      <c r="H629" t="s">
        <v>2446</v>
      </c>
      <c r="I629" t="s">
        <v>2446</v>
      </c>
    </row>
    <row r="630" spans="1:9" ht="12.75">
      <c r="A630" s="84">
        <v>55</v>
      </c>
      <c r="B630" s="83" t="s">
        <v>2307</v>
      </c>
      <c r="C630" s="83" t="s">
        <v>2479</v>
      </c>
      <c r="D630" s="83" t="s">
        <v>2306</v>
      </c>
      <c r="F630" t="str">
        <f t="shared" si="0"/>
        <v>ETELBERTO  SALGADO RAMOS</v>
      </c>
      <c r="H630" t="s">
        <v>2446</v>
      </c>
      <c r="I630" t="s">
        <v>2446</v>
      </c>
    </row>
    <row r="631" spans="1:9" ht="12.75">
      <c r="A631" s="84">
        <v>56</v>
      </c>
      <c r="B631" s="83" t="s">
        <v>2308</v>
      </c>
      <c r="C631" s="83" t="s">
        <v>2449</v>
      </c>
      <c r="D631" s="83" t="s">
        <v>2309</v>
      </c>
      <c r="F631" t="str">
        <f t="shared" si="0"/>
        <v>JOSE MANUEL  ARELIO CAMPOS</v>
      </c>
      <c r="H631" t="s">
        <v>2446</v>
      </c>
      <c r="I631" t="s">
        <v>2446</v>
      </c>
    </row>
    <row r="632" spans="1:9" ht="12.75">
      <c r="A632" s="84">
        <v>57</v>
      </c>
      <c r="B632" s="83" t="s">
        <v>2310</v>
      </c>
      <c r="C632" s="83" t="s">
        <v>2460</v>
      </c>
      <c r="D632" s="83" t="s">
        <v>2311</v>
      </c>
      <c r="F632" t="str">
        <f t="shared" si="0"/>
        <v>MARGARITA  GONZALEZ DIAZ</v>
      </c>
      <c r="H632" t="s">
        <v>2446</v>
      </c>
      <c r="I632" t="s">
        <v>2446</v>
      </c>
    </row>
    <row r="633" spans="1:9" ht="12.75">
      <c r="A633" s="84">
        <v>58</v>
      </c>
      <c r="B633" s="83" t="s">
        <v>2312</v>
      </c>
      <c r="C633" s="83" t="s">
        <v>2444</v>
      </c>
      <c r="D633" s="83" t="s">
        <v>2311</v>
      </c>
      <c r="F633" t="str">
        <f t="shared" si="0"/>
        <v>LUIS  GALICIA DIAZ</v>
      </c>
      <c r="H633" t="s">
        <v>2446</v>
      </c>
      <c r="I633" t="s">
        <v>2446</v>
      </c>
    </row>
    <row r="634" spans="1:9" ht="12.75">
      <c r="A634" s="84">
        <v>59</v>
      </c>
      <c r="B634" s="83" t="s">
        <v>2313</v>
      </c>
      <c r="C634" s="83" t="s">
        <v>2444</v>
      </c>
      <c r="D634" s="83" t="s">
        <v>2259</v>
      </c>
      <c r="F634" t="str">
        <f t="shared" si="0"/>
        <v>SERGIO  GALICIA GONZALEZ</v>
      </c>
      <c r="H634" t="s">
        <v>2446</v>
      </c>
      <c r="I634" t="s">
        <v>2446</v>
      </c>
    </row>
    <row r="635" spans="1:9" ht="12.75">
      <c r="A635" s="84">
        <v>60</v>
      </c>
      <c r="B635" s="83" t="s">
        <v>2314</v>
      </c>
      <c r="C635" s="83" t="s">
        <v>2480</v>
      </c>
      <c r="D635" s="83" t="s">
        <v>2316</v>
      </c>
      <c r="F635" t="str">
        <f t="shared" si="0"/>
        <v>ITZEL  MORENO CABELLO</v>
      </c>
      <c r="H635" t="s">
        <v>2446</v>
      </c>
      <c r="I635" t="s">
        <v>2446</v>
      </c>
    </row>
    <row r="636" spans="1:9" ht="12.75">
      <c r="A636" s="84">
        <v>61</v>
      </c>
      <c r="B636" s="83" t="s">
        <v>2317</v>
      </c>
      <c r="C636" s="83" t="s">
        <v>2453</v>
      </c>
      <c r="D636" s="83" t="s">
        <v>2242</v>
      </c>
      <c r="F636" t="str">
        <f t="shared" si="0"/>
        <v>PAZ MARIA DE LA LUZ  MEJIA NAPOLES</v>
      </c>
      <c r="H636" t="s">
        <v>2446</v>
      </c>
      <c r="I636" t="s">
        <v>2446</v>
      </c>
    </row>
    <row r="637" spans="1:9" ht="12.75">
      <c r="A637" s="84">
        <v>62</v>
      </c>
      <c r="B637" s="83" t="s">
        <v>2318</v>
      </c>
      <c r="C637" s="83" t="s">
        <v>2481</v>
      </c>
      <c r="D637" s="83" t="s">
        <v>2295</v>
      </c>
      <c r="F637" t="str">
        <f t="shared" si="0"/>
        <v>ANTONIO  GARCIA  MORALES</v>
      </c>
      <c r="H637" t="s">
        <v>2446</v>
      </c>
      <c r="I637" t="s">
        <v>2446</v>
      </c>
    </row>
    <row r="638" spans="1:9" ht="12.75">
      <c r="A638" s="84">
        <v>63</v>
      </c>
      <c r="B638" s="83" t="s">
        <v>2245</v>
      </c>
      <c r="C638" s="83" t="s">
        <v>2482</v>
      </c>
      <c r="D638" s="83" t="s">
        <v>2320</v>
      </c>
      <c r="F638" t="str">
        <f t="shared" si="0"/>
        <v>MARIA GUADALUPE  TORRES SALCEDO</v>
      </c>
      <c r="H638" t="s">
        <v>2446</v>
      </c>
      <c r="I638" t="s">
        <v>2446</v>
      </c>
    </row>
    <row r="639" spans="1:9" ht="12.75">
      <c r="A639" s="84">
        <v>64</v>
      </c>
      <c r="B639" s="83" t="s">
        <v>2321</v>
      </c>
      <c r="C639" s="83" t="s">
        <v>2475</v>
      </c>
      <c r="D639" s="83" t="s">
        <v>2322</v>
      </c>
      <c r="F639" t="str">
        <f t="shared" si="0"/>
        <v>ELIZABETH JAZMIN  MATEOS PEÑA</v>
      </c>
      <c r="H639" t="s">
        <v>2446</v>
      </c>
      <c r="I639" t="s">
        <v>2446</v>
      </c>
    </row>
    <row r="640" spans="1:9" ht="12.75">
      <c r="A640" s="84">
        <v>65</v>
      </c>
      <c r="B640" s="83" t="s">
        <v>2238</v>
      </c>
      <c r="C640" s="83" t="s">
        <v>2483</v>
      </c>
      <c r="D640" s="83" t="s">
        <v>2227</v>
      </c>
      <c r="F640" t="str">
        <f t="shared" si="0"/>
        <v>RAQUEL  PEÑA MENDEZ</v>
      </c>
      <c r="H640" t="s">
        <v>2446</v>
      </c>
      <c r="I640" t="s">
        <v>2446</v>
      </c>
    </row>
    <row r="641" spans="1:9" ht="12.75">
      <c r="A641" s="84">
        <v>66</v>
      </c>
      <c r="B641" s="83" t="s">
        <v>2323</v>
      </c>
      <c r="C641" s="83" t="s">
        <v>2452</v>
      </c>
      <c r="D641" s="83" t="s">
        <v>2237</v>
      </c>
      <c r="F641" t="str">
        <f aca="true" t="shared" si="1" ref="F641:F704">B641&amp;H641&amp;C641&amp;I641&amp;D641</f>
        <v> MARIBEL  PALACIOS PAREDES</v>
      </c>
      <c r="H641" t="s">
        <v>2446</v>
      </c>
      <c r="I641" t="s">
        <v>2446</v>
      </c>
    </row>
    <row r="642" spans="1:9" ht="12.75">
      <c r="A642" s="84">
        <v>67</v>
      </c>
      <c r="B642" s="83" t="s">
        <v>2324</v>
      </c>
      <c r="C642" s="83" t="s">
        <v>2482</v>
      </c>
      <c r="D642" s="83" t="s">
        <v>2320</v>
      </c>
      <c r="F642" t="str">
        <f t="shared" si="1"/>
        <v>JORGE ALBERTO  TORRES SALCEDO</v>
      </c>
      <c r="H642" t="s">
        <v>2446</v>
      </c>
      <c r="I642" t="s">
        <v>2446</v>
      </c>
    </row>
    <row r="643" spans="1:9" ht="12.75">
      <c r="A643" s="84">
        <v>68</v>
      </c>
      <c r="B643" s="83" t="s">
        <v>2324</v>
      </c>
      <c r="C643" s="83" t="s">
        <v>2482</v>
      </c>
      <c r="D643" s="83" t="s">
        <v>2320</v>
      </c>
      <c r="F643" t="str">
        <f t="shared" si="1"/>
        <v>JORGE ALBERTO  TORRES SALCEDO</v>
      </c>
      <c r="H643" t="s">
        <v>2446</v>
      </c>
      <c r="I643" t="s">
        <v>2446</v>
      </c>
    </row>
    <row r="644" spans="1:9" ht="12.75">
      <c r="A644" s="84">
        <v>69</v>
      </c>
      <c r="B644" s="83" t="s">
        <v>2325</v>
      </c>
      <c r="C644" s="83" t="s">
        <v>2484</v>
      </c>
      <c r="D644" s="83" t="s">
        <v>2326</v>
      </c>
      <c r="F644" t="str">
        <f t="shared" si="1"/>
        <v>FRANCISCO PLATINI  CENTENO ROJAS</v>
      </c>
      <c r="H644" t="s">
        <v>2446</v>
      </c>
      <c r="I644" t="s">
        <v>2446</v>
      </c>
    </row>
    <row r="645" spans="1:9" ht="12.75">
      <c r="A645" s="84">
        <v>70</v>
      </c>
      <c r="B645" s="83" t="s">
        <v>2327</v>
      </c>
      <c r="C645" s="83" t="s">
        <v>2485</v>
      </c>
      <c r="D645" s="83" t="s">
        <v>2319</v>
      </c>
      <c r="F645" t="str">
        <f t="shared" si="1"/>
        <v>MARIA ELENA   ROJAS TORRES</v>
      </c>
      <c r="H645" t="s">
        <v>2446</v>
      </c>
      <c r="I645" t="s">
        <v>2446</v>
      </c>
    </row>
    <row r="646" spans="1:9" ht="12.75">
      <c r="A646" s="84">
        <v>71</v>
      </c>
      <c r="B646" s="83" t="s">
        <v>2328</v>
      </c>
      <c r="C646" s="83" t="s">
        <v>2485</v>
      </c>
      <c r="D646" s="83" t="s">
        <v>2329</v>
      </c>
      <c r="F646" t="str">
        <f t="shared" si="1"/>
        <v>JOSE LUIS  ROJAS CRUZ</v>
      </c>
      <c r="H646" t="s">
        <v>2446</v>
      </c>
      <c r="I646" t="s">
        <v>2446</v>
      </c>
    </row>
    <row r="647" spans="1:9" ht="12.75">
      <c r="A647" s="84">
        <v>72</v>
      </c>
      <c r="B647" s="83" t="s">
        <v>2330</v>
      </c>
      <c r="C647" s="83" t="s">
        <v>2486</v>
      </c>
      <c r="D647" s="83" t="s">
        <v>2331</v>
      </c>
      <c r="F647" t="str">
        <f t="shared" si="1"/>
        <v>BENJAMIN  MEDINA CHAVEZ</v>
      </c>
      <c r="H647" t="s">
        <v>2446</v>
      </c>
      <c r="I647" t="s">
        <v>2446</v>
      </c>
    </row>
    <row r="648" spans="1:9" ht="12.75">
      <c r="A648" s="84">
        <v>73</v>
      </c>
      <c r="B648" s="83" t="s">
        <v>2332</v>
      </c>
      <c r="C648" s="83" t="s">
        <v>2486</v>
      </c>
      <c r="D648" s="83" t="s">
        <v>2287</v>
      </c>
      <c r="F648" t="str">
        <f t="shared" si="1"/>
        <v>ROSALIA  MEDINA ROMERO</v>
      </c>
      <c r="H648" t="s">
        <v>2446</v>
      </c>
      <c r="I648" t="s">
        <v>2446</v>
      </c>
    </row>
    <row r="649" spans="1:9" ht="12.75">
      <c r="A649" s="84">
        <v>74</v>
      </c>
      <c r="B649" s="83" t="s">
        <v>2333</v>
      </c>
      <c r="C649" s="83" t="s">
        <v>2486</v>
      </c>
      <c r="D649" s="83" t="s">
        <v>2334</v>
      </c>
      <c r="F649" t="str">
        <f t="shared" si="1"/>
        <v>JOSE  MEDINA ISLAS</v>
      </c>
      <c r="H649" t="s">
        <v>2446</v>
      </c>
      <c r="I649" t="s">
        <v>2446</v>
      </c>
    </row>
    <row r="650" spans="1:9" ht="12.75">
      <c r="A650" s="84">
        <v>75</v>
      </c>
      <c r="B650" s="83" t="s">
        <v>2335</v>
      </c>
      <c r="C650" s="83" t="s">
        <v>2487</v>
      </c>
      <c r="D650" s="83" t="s">
        <v>2228</v>
      </c>
      <c r="F650" t="str">
        <f t="shared" si="1"/>
        <v>JOSE HUGO  ORTIZ ARELIO</v>
      </c>
      <c r="H650" t="s">
        <v>2446</v>
      </c>
      <c r="I650" t="s">
        <v>2446</v>
      </c>
    </row>
    <row r="651" spans="1:9" ht="12.75">
      <c r="A651" s="84">
        <v>76</v>
      </c>
      <c r="B651" s="83" t="s">
        <v>2337</v>
      </c>
      <c r="C651" s="83" t="s">
        <v>2488</v>
      </c>
      <c r="D651" s="83" t="s">
        <v>2338</v>
      </c>
      <c r="F651" t="str">
        <f t="shared" si="1"/>
        <v>CARLOS  SILVA AGUILAR</v>
      </c>
      <c r="H651" t="s">
        <v>2446</v>
      </c>
      <c r="I651" t="s">
        <v>2446</v>
      </c>
    </row>
    <row r="652" spans="1:9" ht="12.75">
      <c r="A652" s="84">
        <v>77</v>
      </c>
      <c r="B652" s="83" t="s">
        <v>2337</v>
      </c>
      <c r="C652" s="83" t="s">
        <v>2488</v>
      </c>
      <c r="D652" s="83" t="s">
        <v>2338</v>
      </c>
      <c r="F652" t="str">
        <f t="shared" si="1"/>
        <v>CARLOS  SILVA AGUILAR</v>
      </c>
      <c r="H652" t="s">
        <v>2446</v>
      </c>
      <c r="I652" t="s">
        <v>2446</v>
      </c>
    </row>
    <row r="653" spans="1:9" ht="12.75">
      <c r="A653" s="84">
        <v>78</v>
      </c>
      <c r="B653" s="83" t="s">
        <v>2339</v>
      </c>
      <c r="C653" s="83" t="s">
        <v>2489</v>
      </c>
      <c r="D653" s="83" t="s">
        <v>2224</v>
      </c>
      <c r="F653" t="str">
        <f t="shared" si="1"/>
        <v>FILIBERTA  MENDOZA PEREZ</v>
      </c>
      <c r="H653" t="s">
        <v>2446</v>
      </c>
      <c r="I653" t="s">
        <v>2446</v>
      </c>
    </row>
    <row r="654" spans="1:9" ht="12.75">
      <c r="A654" s="84">
        <v>79</v>
      </c>
      <c r="B654" s="83" t="s">
        <v>2341</v>
      </c>
      <c r="C654" s="83" t="s">
        <v>2485</v>
      </c>
      <c r="D654" s="83" t="s">
        <v>2319</v>
      </c>
      <c r="F654" t="str">
        <f t="shared" si="1"/>
        <v>JUAN APOLONIO  ROJAS TORRES</v>
      </c>
      <c r="H654" t="s">
        <v>2446</v>
      </c>
      <c r="I654" t="s">
        <v>2446</v>
      </c>
    </row>
    <row r="655" spans="1:9" ht="12.75">
      <c r="A655" s="84">
        <v>80</v>
      </c>
      <c r="B655" s="83" t="s">
        <v>2342</v>
      </c>
      <c r="C655" s="83" t="s">
        <v>2490</v>
      </c>
      <c r="D655" s="83" t="s">
        <v>2343</v>
      </c>
      <c r="F655" t="str">
        <f t="shared" si="1"/>
        <v>MARIA DEL PILAR  LOPEZ VEGA</v>
      </c>
      <c r="H655" t="s">
        <v>2446</v>
      </c>
      <c r="I655" t="s">
        <v>2446</v>
      </c>
    </row>
    <row r="656" spans="1:9" ht="12.75">
      <c r="A656" s="84">
        <v>81</v>
      </c>
      <c r="B656" s="83" t="s">
        <v>2344</v>
      </c>
      <c r="C656" s="83" t="s">
        <v>2461</v>
      </c>
      <c r="D656" s="83" t="s">
        <v>2263</v>
      </c>
      <c r="F656" t="str">
        <f t="shared" si="1"/>
        <v>REGINO  MARTINEZ MARTINEZ</v>
      </c>
      <c r="H656" t="s">
        <v>2446</v>
      </c>
      <c r="I656" t="s">
        <v>2446</v>
      </c>
    </row>
    <row r="657" spans="1:9" ht="12.75">
      <c r="A657" s="84">
        <v>82</v>
      </c>
      <c r="B657" s="83" t="s">
        <v>2345</v>
      </c>
      <c r="C657" s="83" t="s">
        <v>2491</v>
      </c>
      <c r="D657" s="83" t="s">
        <v>2346</v>
      </c>
      <c r="F657" t="str">
        <f t="shared" si="1"/>
        <v>SILVIA  PAREDES OROZCO</v>
      </c>
      <c r="H657" t="s">
        <v>2446</v>
      </c>
      <c r="I657" t="s">
        <v>2446</v>
      </c>
    </row>
    <row r="658" spans="1:9" ht="12.75">
      <c r="A658" s="84">
        <v>83</v>
      </c>
      <c r="B658" s="83" t="s">
        <v>2345</v>
      </c>
      <c r="C658" s="83" t="s">
        <v>2491</v>
      </c>
      <c r="D658" s="83" t="s">
        <v>2346</v>
      </c>
      <c r="F658" t="str">
        <f t="shared" si="1"/>
        <v>SILVIA  PAREDES OROZCO</v>
      </c>
      <c r="H658" t="s">
        <v>2446</v>
      </c>
      <c r="I658" t="s">
        <v>2446</v>
      </c>
    </row>
    <row r="659" spans="1:9" ht="12.75">
      <c r="A659" s="84">
        <v>84</v>
      </c>
      <c r="B659" s="83" t="s">
        <v>2347</v>
      </c>
      <c r="C659" s="83" t="s">
        <v>2452</v>
      </c>
      <c r="D659" s="83" t="s">
        <v>2257</v>
      </c>
      <c r="F659" t="str">
        <f t="shared" si="1"/>
        <v>LEOBARDO MAXIMO  PALACIOS RODRIGUEZ</v>
      </c>
      <c r="H659" t="s">
        <v>2446</v>
      </c>
      <c r="I659" t="s">
        <v>2446</v>
      </c>
    </row>
    <row r="660" spans="1:9" ht="12.75">
      <c r="A660" s="84">
        <v>85</v>
      </c>
      <c r="B660" s="83" t="s">
        <v>2347</v>
      </c>
      <c r="C660" s="83" t="s">
        <v>2452</v>
      </c>
      <c r="D660" s="83" t="s">
        <v>2257</v>
      </c>
      <c r="F660" t="str">
        <f t="shared" si="1"/>
        <v>LEOBARDO MAXIMO  PALACIOS RODRIGUEZ</v>
      </c>
      <c r="H660" t="s">
        <v>2446</v>
      </c>
      <c r="I660" t="s">
        <v>2446</v>
      </c>
    </row>
    <row r="661" spans="1:9" ht="12.75">
      <c r="A661" s="84">
        <v>86</v>
      </c>
      <c r="B661" s="83" t="s">
        <v>2348</v>
      </c>
      <c r="C661" s="83" t="s">
        <v>2467</v>
      </c>
      <c r="D661" s="83" t="s">
        <v>2349</v>
      </c>
      <c r="F661" t="str">
        <f t="shared" si="1"/>
        <v>SIMON FEDERICO  RIVERA REYES</v>
      </c>
      <c r="H661" t="s">
        <v>2446</v>
      </c>
      <c r="I661" t="s">
        <v>2446</v>
      </c>
    </row>
    <row r="662" spans="1:9" ht="12.75">
      <c r="A662" s="84">
        <v>87</v>
      </c>
      <c r="B662" s="83" t="s">
        <v>2350</v>
      </c>
      <c r="C662" s="83" t="s">
        <v>2486</v>
      </c>
      <c r="D662" s="83" t="s">
        <v>2287</v>
      </c>
      <c r="F662" t="str">
        <f t="shared" si="1"/>
        <v>NATALIA CONSUELO  MEDINA ROMERO</v>
      </c>
      <c r="H662" t="s">
        <v>2446</v>
      </c>
      <c r="I662" t="s">
        <v>2446</v>
      </c>
    </row>
    <row r="663" spans="1:9" ht="12.75">
      <c r="A663" s="84">
        <v>88</v>
      </c>
      <c r="B663" s="83" t="s">
        <v>2332</v>
      </c>
      <c r="C663" s="83" t="s">
        <v>2492</v>
      </c>
      <c r="D663" s="83" t="s">
        <v>2352</v>
      </c>
      <c r="F663" t="str">
        <f t="shared" si="1"/>
        <v>ROSALIA  JIMENEZ MELO</v>
      </c>
      <c r="H663" t="s">
        <v>2446</v>
      </c>
      <c r="I663" t="s">
        <v>2446</v>
      </c>
    </row>
    <row r="664" spans="1:9" ht="12.75">
      <c r="A664" s="84">
        <v>89</v>
      </c>
      <c r="B664" s="83" t="s">
        <v>2353</v>
      </c>
      <c r="C664" s="83" t="s">
        <v>2472</v>
      </c>
      <c r="D664" s="83" t="s">
        <v>2263</v>
      </c>
      <c r="F664" t="str">
        <f t="shared" si="1"/>
        <v>JUAN CARLOS  TREJO MARTINEZ</v>
      </c>
      <c r="H664" t="s">
        <v>2446</v>
      </c>
      <c r="I664" t="s">
        <v>2446</v>
      </c>
    </row>
    <row r="665" spans="1:9" ht="12.75">
      <c r="A665" s="84">
        <v>90</v>
      </c>
      <c r="B665" s="83" t="s">
        <v>2353</v>
      </c>
      <c r="C665" s="83" t="s">
        <v>2472</v>
      </c>
      <c r="D665" s="83" t="s">
        <v>2263</v>
      </c>
      <c r="F665" t="str">
        <f t="shared" si="1"/>
        <v>JUAN CARLOS  TREJO MARTINEZ</v>
      </c>
      <c r="H665" t="s">
        <v>2446</v>
      </c>
      <c r="I665" t="s">
        <v>2446</v>
      </c>
    </row>
    <row r="666" spans="1:9" ht="12.75">
      <c r="A666" s="84">
        <v>91</v>
      </c>
      <c r="B666" s="83" t="s">
        <v>2354</v>
      </c>
      <c r="C666" s="83" t="s">
        <v>2493</v>
      </c>
      <c r="D666" s="83" t="s">
        <v>2355</v>
      </c>
      <c r="F666" t="str">
        <f t="shared" si="1"/>
        <v>LILIAM GUADALUPE  COCAÑO GOMORA</v>
      </c>
      <c r="H666" t="s">
        <v>2446</v>
      </c>
      <c r="I666" t="s">
        <v>2446</v>
      </c>
    </row>
    <row r="667" spans="1:9" ht="12.75">
      <c r="A667" s="84">
        <v>92</v>
      </c>
      <c r="B667" s="83" t="s">
        <v>2356</v>
      </c>
      <c r="C667" s="83" t="s">
        <v>2471</v>
      </c>
      <c r="D667" s="83" t="s">
        <v>2234</v>
      </c>
      <c r="F667" t="str">
        <f t="shared" si="1"/>
        <v>ALFONSO  ROMERO RAMIREZ</v>
      </c>
      <c r="H667" t="s">
        <v>2446</v>
      </c>
      <c r="I667" t="s">
        <v>2446</v>
      </c>
    </row>
    <row r="668" spans="1:9" ht="12.75">
      <c r="A668" s="84">
        <v>93</v>
      </c>
      <c r="B668" s="83" t="s">
        <v>2357</v>
      </c>
      <c r="C668" s="83" t="s">
        <v>2494</v>
      </c>
      <c r="D668" s="83" t="s">
        <v>2358</v>
      </c>
      <c r="F668" t="str">
        <f t="shared" si="1"/>
        <v>MARIA HILARIA  MIRAMAR PALMA</v>
      </c>
      <c r="H668" t="s">
        <v>2446</v>
      </c>
      <c r="I668" t="s">
        <v>2446</v>
      </c>
    </row>
    <row r="669" spans="1:9" ht="12.75">
      <c r="A669" s="84">
        <v>94</v>
      </c>
      <c r="B669" s="83" t="s">
        <v>2359</v>
      </c>
      <c r="C669" s="83" t="s">
        <v>2468</v>
      </c>
      <c r="D669" s="83" t="s">
        <v>2360</v>
      </c>
      <c r="F669" t="str">
        <f t="shared" si="1"/>
        <v>OSCAR CESAR  ALVAREZ IÑAÑEZ</v>
      </c>
      <c r="H669" t="s">
        <v>2446</v>
      </c>
      <c r="I669" t="s">
        <v>2446</v>
      </c>
    </row>
    <row r="670" spans="1:9" ht="12.75">
      <c r="A670" s="84">
        <v>95</v>
      </c>
      <c r="B670" s="83" t="s">
        <v>2361</v>
      </c>
      <c r="C670" s="83" t="s">
        <v>2468</v>
      </c>
      <c r="D670" s="83" t="s">
        <v>2360</v>
      </c>
      <c r="F670" t="str">
        <f t="shared" si="1"/>
        <v>BLANCA ESTELA  ALVAREZ IÑAÑEZ</v>
      </c>
      <c r="H670" t="s">
        <v>2446</v>
      </c>
      <c r="I670" t="s">
        <v>2446</v>
      </c>
    </row>
    <row r="671" spans="1:9" ht="12.75">
      <c r="A671" s="84">
        <v>96</v>
      </c>
      <c r="B671" s="83" t="s">
        <v>2362</v>
      </c>
      <c r="C671" s="83" t="s">
        <v>2495</v>
      </c>
      <c r="D671" s="83" t="s">
        <v>2363</v>
      </c>
      <c r="F671" t="str">
        <f t="shared" si="1"/>
        <v>ANDRES  PUEBLA NAVA</v>
      </c>
      <c r="H671" t="s">
        <v>2446</v>
      </c>
      <c r="I671" t="s">
        <v>2446</v>
      </c>
    </row>
    <row r="672" spans="1:9" ht="12.75">
      <c r="A672" s="84">
        <v>97</v>
      </c>
      <c r="B672" s="83" t="s">
        <v>2364</v>
      </c>
      <c r="C672" s="83" t="s">
        <v>2496</v>
      </c>
      <c r="D672" s="83" t="s">
        <v>2263</v>
      </c>
      <c r="F672" t="str">
        <f t="shared" si="1"/>
        <v>MARIA DE JESUS PATRICIA  HIDALGO MARTINEZ</v>
      </c>
      <c r="H672" t="s">
        <v>2446</v>
      </c>
      <c r="I672" t="s">
        <v>2446</v>
      </c>
    </row>
    <row r="673" spans="1:9" ht="12.75">
      <c r="A673" s="84">
        <v>98</v>
      </c>
      <c r="B673" s="83" t="s">
        <v>2365</v>
      </c>
      <c r="C673" s="83" t="s">
        <v>2496</v>
      </c>
      <c r="D673" s="83" t="s">
        <v>2263</v>
      </c>
      <c r="F673" t="str">
        <f t="shared" si="1"/>
        <v>JORGE AURELIANO  HIDALGO MARTINEZ</v>
      </c>
      <c r="H673" t="s">
        <v>2446</v>
      </c>
      <c r="I673" t="s">
        <v>2446</v>
      </c>
    </row>
    <row r="674" spans="1:9" ht="12.75">
      <c r="A674" s="84">
        <v>99</v>
      </c>
      <c r="B674" s="83" t="s">
        <v>2366</v>
      </c>
      <c r="C674" s="83" t="s">
        <v>2455</v>
      </c>
      <c r="D674" s="83" t="s">
        <v>2311</v>
      </c>
      <c r="F674" t="str">
        <f t="shared" si="1"/>
        <v>HECTOR  GARCIA DIAZ</v>
      </c>
      <c r="H674" t="s">
        <v>2446</v>
      </c>
      <c r="I674" t="s">
        <v>2446</v>
      </c>
    </row>
    <row r="675" spans="1:9" ht="12.75">
      <c r="A675" s="84">
        <v>100</v>
      </c>
      <c r="B675" s="83" t="s">
        <v>2367</v>
      </c>
      <c r="C675" s="83" t="s">
        <v>2455</v>
      </c>
      <c r="D675" s="83" t="s">
        <v>2311</v>
      </c>
      <c r="F675" t="str">
        <f t="shared" si="1"/>
        <v>ELSA  GARCIA DIAZ</v>
      </c>
      <c r="H675" t="s">
        <v>2446</v>
      </c>
      <c r="I675" t="s">
        <v>2446</v>
      </c>
    </row>
    <row r="676" spans="1:9" ht="12.75">
      <c r="A676" s="84">
        <v>101</v>
      </c>
      <c r="B676" s="83" t="s">
        <v>2368</v>
      </c>
      <c r="C676" s="83" t="s">
        <v>2497</v>
      </c>
      <c r="D676" s="83" t="s">
        <v>2369</v>
      </c>
      <c r="F676" t="str">
        <f t="shared" si="1"/>
        <v>EDILBERTO  AVILA  GUTIERREZ</v>
      </c>
      <c r="H676" t="s">
        <v>2446</v>
      </c>
      <c r="I676" t="s">
        <v>2446</v>
      </c>
    </row>
    <row r="677" spans="1:9" ht="12.75">
      <c r="A677" s="84">
        <v>102</v>
      </c>
      <c r="B677" s="83" t="s">
        <v>2370</v>
      </c>
      <c r="C677" s="83" t="s">
        <v>2461</v>
      </c>
      <c r="D677" s="83" t="s">
        <v>2224</v>
      </c>
      <c r="F677" t="str">
        <f t="shared" si="1"/>
        <v>ROBERTO  MARTINEZ PEREZ</v>
      </c>
      <c r="H677" t="s">
        <v>2446</v>
      </c>
      <c r="I677" t="s">
        <v>2446</v>
      </c>
    </row>
    <row r="678" spans="1:9" ht="12.75">
      <c r="A678" s="84">
        <v>103</v>
      </c>
      <c r="B678" s="83" t="s">
        <v>2371</v>
      </c>
      <c r="C678" s="83" t="s">
        <v>2498</v>
      </c>
      <c r="D678" s="83" t="s">
        <v>2372</v>
      </c>
      <c r="F678" t="str">
        <f t="shared" si="1"/>
        <v>MARIA ELENA  BARCENAS OLMEDO</v>
      </c>
      <c r="H678" t="s">
        <v>2446</v>
      </c>
      <c r="I678" t="s">
        <v>2446</v>
      </c>
    </row>
    <row r="679" spans="1:9" ht="12.75">
      <c r="A679" s="84">
        <v>104</v>
      </c>
      <c r="B679" s="83" t="s">
        <v>2373</v>
      </c>
      <c r="C679" s="83" t="s">
        <v>2499</v>
      </c>
      <c r="D679" s="83" t="s">
        <v>2374</v>
      </c>
      <c r="F679" t="str">
        <f t="shared" si="1"/>
        <v>MARIA DE JESUS  FRAUSTO VALADES</v>
      </c>
      <c r="H679" t="s">
        <v>2446</v>
      </c>
      <c r="I679" t="s">
        <v>2446</v>
      </c>
    </row>
    <row r="680" spans="1:9" ht="12.75">
      <c r="A680" s="84">
        <v>105</v>
      </c>
      <c r="B680" s="83" t="s">
        <v>2375</v>
      </c>
      <c r="C680" s="83" t="s">
        <v>2469</v>
      </c>
      <c r="D680" s="83" t="s">
        <v>2376</v>
      </c>
      <c r="F680" t="str">
        <f t="shared" si="1"/>
        <v>LEOBARDA TERESA  FLORES SOTELO</v>
      </c>
      <c r="H680" t="s">
        <v>2446</v>
      </c>
      <c r="I680" t="s">
        <v>2446</v>
      </c>
    </row>
    <row r="681" spans="1:9" ht="12.75">
      <c r="A681" s="84">
        <v>106</v>
      </c>
      <c r="B681" s="83" t="s">
        <v>2377</v>
      </c>
      <c r="C681" s="83" t="s">
        <v>2500</v>
      </c>
      <c r="D681" s="83" t="s">
        <v>2378</v>
      </c>
      <c r="F681" t="str">
        <f t="shared" si="1"/>
        <v>JACOBO  TEQUITLALPA ANALCO</v>
      </c>
      <c r="H681" t="s">
        <v>2446</v>
      </c>
      <c r="I681" t="s">
        <v>2446</v>
      </c>
    </row>
    <row r="682" spans="1:9" ht="12.75">
      <c r="A682" s="84">
        <v>107</v>
      </c>
      <c r="B682" s="83" t="s">
        <v>2379</v>
      </c>
      <c r="C682" s="83" t="s">
        <v>2501</v>
      </c>
      <c r="D682" s="83" t="s">
        <v>2381</v>
      </c>
      <c r="F682" t="str">
        <f t="shared" si="1"/>
        <v>MARICELA  CABRERA GAYOSSO</v>
      </c>
      <c r="H682" t="s">
        <v>2446</v>
      </c>
      <c r="I682" t="s">
        <v>2446</v>
      </c>
    </row>
    <row r="683" spans="1:9" ht="12.75">
      <c r="A683" s="84">
        <v>108</v>
      </c>
      <c r="B683" s="83" t="s">
        <v>2382</v>
      </c>
      <c r="C683" s="83" t="s">
        <v>2461</v>
      </c>
      <c r="D683" s="83" t="s">
        <v>2351</v>
      </c>
      <c r="F683" t="str">
        <f t="shared" si="1"/>
        <v>ELIDIA  MARTINEZ JIMENEZ</v>
      </c>
      <c r="H683" t="s">
        <v>2446</v>
      </c>
      <c r="I683" t="s">
        <v>2446</v>
      </c>
    </row>
    <row r="684" spans="1:9" ht="12.75">
      <c r="A684" s="84">
        <v>109</v>
      </c>
      <c r="B684" s="83" t="s">
        <v>2383</v>
      </c>
      <c r="C684" s="83" t="s">
        <v>2502</v>
      </c>
      <c r="D684" s="83" t="s">
        <v>2257</v>
      </c>
      <c r="F684" t="str">
        <f t="shared" si="1"/>
        <v>MANUELA  HERNANDEZ RODRIGUEZ</v>
      </c>
      <c r="H684" t="s">
        <v>2446</v>
      </c>
      <c r="I684" t="s">
        <v>2446</v>
      </c>
    </row>
    <row r="685" spans="1:9" ht="12.75">
      <c r="A685" s="84">
        <v>110</v>
      </c>
      <c r="B685" s="83" t="s">
        <v>2384</v>
      </c>
      <c r="C685" s="83" t="s">
        <v>2492</v>
      </c>
      <c r="D685" s="83" t="s">
        <v>2299</v>
      </c>
      <c r="F685" t="str">
        <f t="shared" si="1"/>
        <v>JOSE ARTESANO  JIMENEZ LOPEZ</v>
      </c>
      <c r="H685" t="s">
        <v>2446</v>
      </c>
      <c r="I685" t="s">
        <v>2446</v>
      </c>
    </row>
    <row r="686" spans="1:9" ht="12.75">
      <c r="A686" s="85">
        <v>111</v>
      </c>
      <c r="B686" s="83" t="s">
        <v>2384</v>
      </c>
      <c r="C686" s="83" t="s">
        <v>2492</v>
      </c>
      <c r="D686" s="83" t="s">
        <v>2299</v>
      </c>
      <c r="F686" t="str">
        <f t="shared" si="1"/>
        <v>JOSE ARTESANO  JIMENEZ LOPEZ</v>
      </c>
      <c r="H686" t="s">
        <v>2446</v>
      </c>
      <c r="I686" t="s">
        <v>2446</v>
      </c>
    </row>
    <row r="687" spans="1:9" ht="12.75">
      <c r="A687" s="84">
        <v>112</v>
      </c>
      <c r="B687" s="83" t="s">
        <v>2385</v>
      </c>
      <c r="C687" s="83" t="s">
        <v>2503</v>
      </c>
      <c r="D687" s="83" t="s">
        <v>2387</v>
      </c>
      <c r="F687" t="str">
        <f t="shared" si="1"/>
        <v>JUANA ALBANA  RUIZ TRUJILLO</v>
      </c>
      <c r="H687" t="s">
        <v>2446</v>
      </c>
      <c r="I687" t="s">
        <v>2446</v>
      </c>
    </row>
    <row r="688" spans="1:9" ht="12.75">
      <c r="A688" s="84">
        <v>113</v>
      </c>
      <c r="B688" s="83" t="s">
        <v>2388</v>
      </c>
      <c r="C688" s="83" t="s">
        <v>2504</v>
      </c>
      <c r="D688" s="83"/>
      <c r="F688" t="str">
        <f t="shared" si="1"/>
        <v>ANDREA  RODRIGUEZ </v>
      </c>
      <c r="H688" t="s">
        <v>2446</v>
      </c>
      <c r="I688" t="s">
        <v>2446</v>
      </c>
    </row>
    <row r="689" spans="1:9" ht="12.75">
      <c r="A689" s="84">
        <v>114</v>
      </c>
      <c r="B689" s="83" t="s">
        <v>2389</v>
      </c>
      <c r="C689" s="83" t="s">
        <v>2505</v>
      </c>
      <c r="D689" s="83" t="s">
        <v>2285</v>
      </c>
      <c r="F689" t="str">
        <f t="shared" si="1"/>
        <v>MARIA FRANCISCA  CALZADA VAZQUEZ</v>
      </c>
      <c r="H689" t="s">
        <v>2446</v>
      </c>
      <c r="I689" t="s">
        <v>2446</v>
      </c>
    </row>
    <row r="690" spans="1:9" ht="12.75">
      <c r="A690" s="84">
        <v>115</v>
      </c>
      <c r="B690" s="83" t="s">
        <v>2383</v>
      </c>
      <c r="C690" s="83" t="s">
        <v>2487</v>
      </c>
      <c r="D690" s="83" t="s">
        <v>2391</v>
      </c>
      <c r="F690" t="str">
        <f t="shared" si="1"/>
        <v>MANUELA  ORTIZ ALGUIN</v>
      </c>
      <c r="H690" t="s">
        <v>2446</v>
      </c>
      <c r="I690" t="s">
        <v>2446</v>
      </c>
    </row>
    <row r="691" spans="1:9" ht="12.75">
      <c r="A691" s="84">
        <v>116</v>
      </c>
      <c r="B691" s="83" t="s">
        <v>2392</v>
      </c>
      <c r="C691" s="83" t="s">
        <v>2451</v>
      </c>
      <c r="D691" s="83" t="s">
        <v>2263</v>
      </c>
      <c r="F691" t="str">
        <f t="shared" si="1"/>
        <v>SOCORRO  RAMIREZ MARTINEZ</v>
      </c>
      <c r="H691" t="s">
        <v>2446</v>
      </c>
      <c r="I691" t="s">
        <v>2446</v>
      </c>
    </row>
    <row r="692" spans="1:9" ht="12.75">
      <c r="A692" s="84">
        <v>117</v>
      </c>
      <c r="B692" s="83" t="s">
        <v>2393</v>
      </c>
      <c r="C692" s="83" t="s">
        <v>2506</v>
      </c>
      <c r="D692" s="83" t="s">
        <v>2299</v>
      </c>
      <c r="F692" t="str">
        <f t="shared" si="1"/>
        <v>ROSALBA  REYES LOPEZ</v>
      </c>
      <c r="H692" t="s">
        <v>2446</v>
      </c>
      <c r="I692" t="s">
        <v>2446</v>
      </c>
    </row>
    <row r="693" spans="1:9" ht="12.75">
      <c r="A693" s="84">
        <v>118</v>
      </c>
      <c r="B693" s="83" t="s">
        <v>2394</v>
      </c>
      <c r="C693" s="83" t="s">
        <v>2444</v>
      </c>
      <c r="D693" s="83" t="s">
        <v>2395</v>
      </c>
      <c r="F693" t="str">
        <f t="shared" si="1"/>
        <v>ELODIA  GALICIA ORTEGA</v>
      </c>
      <c r="H693" t="s">
        <v>2446</v>
      </c>
      <c r="I693" t="s">
        <v>2446</v>
      </c>
    </row>
    <row r="694" spans="1:9" ht="12.75">
      <c r="A694" s="84">
        <v>119</v>
      </c>
      <c r="B694" s="83" t="s">
        <v>2396</v>
      </c>
      <c r="C694" s="83" t="s">
        <v>2490</v>
      </c>
      <c r="D694" s="83" t="s">
        <v>2397</v>
      </c>
      <c r="F694" t="str">
        <f t="shared" si="1"/>
        <v>INES  LOPEZ ARENAS</v>
      </c>
      <c r="H694" t="s">
        <v>2446</v>
      </c>
      <c r="I694" t="s">
        <v>2446</v>
      </c>
    </row>
    <row r="695" spans="1:9" ht="12.75">
      <c r="A695" s="84">
        <v>120</v>
      </c>
      <c r="B695" s="83" t="s">
        <v>2398</v>
      </c>
      <c r="C695" s="83" t="s">
        <v>2507</v>
      </c>
      <c r="D695" s="83" t="s">
        <v>2285</v>
      </c>
      <c r="F695" t="str">
        <f t="shared" si="1"/>
        <v>BLANCA  CABELLO VAZQUEZ</v>
      </c>
      <c r="H695" t="s">
        <v>2446</v>
      </c>
      <c r="I695" t="s">
        <v>2446</v>
      </c>
    </row>
    <row r="696" spans="1:9" ht="12.75">
      <c r="A696" s="84">
        <v>121</v>
      </c>
      <c r="B696" s="83" t="s">
        <v>2399</v>
      </c>
      <c r="C696" s="83" t="s">
        <v>2508</v>
      </c>
      <c r="D696" s="83" t="s">
        <v>2280</v>
      </c>
      <c r="F696" t="str">
        <f t="shared" si="1"/>
        <v>MARIA MAGDALENA  GUEVARA FLORES</v>
      </c>
      <c r="H696" t="s">
        <v>2446</v>
      </c>
      <c r="I696" t="s">
        <v>2446</v>
      </c>
    </row>
    <row r="697" spans="1:9" ht="12.75">
      <c r="A697" s="84">
        <v>122</v>
      </c>
      <c r="B697" s="83" t="s">
        <v>2264</v>
      </c>
      <c r="C697" s="83" t="s">
        <v>2445</v>
      </c>
      <c r="D697" s="83" t="s">
        <v>2401</v>
      </c>
      <c r="F697" t="str">
        <f t="shared" si="1"/>
        <v>DANIEL  PEREZ ZUÑIGA</v>
      </c>
      <c r="H697" t="s">
        <v>2446</v>
      </c>
      <c r="I697" t="s">
        <v>2446</v>
      </c>
    </row>
    <row r="698" spans="1:9" ht="12.75">
      <c r="A698" s="84">
        <v>123</v>
      </c>
      <c r="B698" s="83" t="s">
        <v>2402</v>
      </c>
      <c r="C698" s="83" t="s">
        <v>2445</v>
      </c>
      <c r="D698" s="83" t="s">
        <v>2401</v>
      </c>
      <c r="F698" t="str">
        <f t="shared" si="1"/>
        <v>HILDA BERTHA  PEREZ ZUÑIGA</v>
      </c>
      <c r="H698" t="s">
        <v>2446</v>
      </c>
      <c r="I698" t="s">
        <v>2446</v>
      </c>
    </row>
    <row r="699" spans="1:9" ht="12.75">
      <c r="A699" s="84">
        <v>124</v>
      </c>
      <c r="B699" s="83" t="s">
        <v>2403</v>
      </c>
      <c r="C699" s="83" t="s">
        <v>2508</v>
      </c>
      <c r="D699" s="83" t="s">
        <v>2280</v>
      </c>
      <c r="F699" t="str">
        <f t="shared" si="1"/>
        <v>ANGELA FRANCISCA  GUEVARA FLORES</v>
      </c>
      <c r="H699" t="s">
        <v>2446</v>
      </c>
      <c r="I699" t="s">
        <v>2446</v>
      </c>
    </row>
    <row r="700" spans="1:9" ht="12.75">
      <c r="A700" s="84">
        <v>125</v>
      </c>
      <c r="B700" s="83" t="s">
        <v>2298</v>
      </c>
      <c r="C700" s="83" t="s">
        <v>2462</v>
      </c>
      <c r="D700" s="83" t="s">
        <v>2266</v>
      </c>
      <c r="F700" t="str">
        <f t="shared" si="1"/>
        <v>CATALINA  ALIZOTA MUÑOZ</v>
      </c>
      <c r="H700" t="s">
        <v>2446</v>
      </c>
      <c r="I700" t="s">
        <v>2446</v>
      </c>
    </row>
    <row r="701" spans="1:9" ht="12.75">
      <c r="A701" s="84">
        <v>126</v>
      </c>
      <c r="B701" s="83" t="s">
        <v>2404</v>
      </c>
      <c r="C701" s="83" t="s">
        <v>2509</v>
      </c>
      <c r="D701" s="83" t="s">
        <v>2406</v>
      </c>
      <c r="F701" t="str">
        <f t="shared" si="1"/>
        <v>JARENZ  ALVARADO VENANCIO</v>
      </c>
      <c r="H701" t="s">
        <v>2446</v>
      </c>
      <c r="I701" t="s">
        <v>2446</v>
      </c>
    </row>
    <row r="702" spans="1:9" ht="12.75">
      <c r="A702" s="84">
        <v>127</v>
      </c>
      <c r="B702" s="83" t="s">
        <v>2407</v>
      </c>
      <c r="C702" s="83" t="s">
        <v>2488</v>
      </c>
      <c r="D702" s="83" t="s">
        <v>2223</v>
      </c>
      <c r="F702" t="str">
        <f t="shared" si="1"/>
        <v>CELERINA  SILVA GALICIA</v>
      </c>
      <c r="H702" t="s">
        <v>2446</v>
      </c>
      <c r="I702" t="s">
        <v>2446</v>
      </c>
    </row>
    <row r="703" spans="1:9" ht="12.75">
      <c r="A703" s="84">
        <v>128</v>
      </c>
      <c r="B703" s="83" t="s">
        <v>2407</v>
      </c>
      <c r="C703" s="83" t="s">
        <v>2488</v>
      </c>
      <c r="D703" s="83" t="s">
        <v>2223</v>
      </c>
      <c r="F703" t="str">
        <f t="shared" si="1"/>
        <v>CELERINA  SILVA GALICIA</v>
      </c>
      <c r="H703" t="s">
        <v>2446</v>
      </c>
      <c r="I703" t="s">
        <v>2446</v>
      </c>
    </row>
    <row r="704" spans="1:9" ht="12.75">
      <c r="A704" s="84">
        <v>129</v>
      </c>
      <c r="B704" s="83" t="s">
        <v>2408</v>
      </c>
      <c r="C704" s="83" t="s">
        <v>2460</v>
      </c>
      <c r="D704" s="83" t="s">
        <v>2409</v>
      </c>
      <c r="F704" t="str">
        <f t="shared" si="1"/>
        <v>FRANCISCA  GONZALEZ MALVAEZ</v>
      </c>
      <c r="H704" t="s">
        <v>2446</v>
      </c>
      <c r="I704" t="s">
        <v>2446</v>
      </c>
    </row>
    <row r="705" spans="1:9" ht="12.75">
      <c r="A705" s="84">
        <v>130</v>
      </c>
      <c r="B705" s="83" t="s">
        <v>2410</v>
      </c>
      <c r="C705" s="83" t="s">
        <v>2510</v>
      </c>
      <c r="D705" s="83" t="s">
        <v>2411</v>
      </c>
      <c r="F705" t="str">
        <f aca="true" t="shared" si="2" ref="F705:F731">B705&amp;H705&amp;C705&amp;I705&amp;D705</f>
        <v>MAYRA   BRAVO BRAVO</v>
      </c>
      <c r="H705" t="s">
        <v>2446</v>
      </c>
      <c r="I705" t="s">
        <v>2446</v>
      </c>
    </row>
    <row r="706" spans="1:9" ht="12.75">
      <c r="A706" s="84">
        <v>131</v>
      </c>
      <c r="B706" s="83" t="s">
        <v>2412</v>
      </c>
      <c r="C706" s="83" t="s">
        <v>2510</v>
      </c>
      <c r="D706" s="83" t="s">
        <v>2411</v>
      </c>
      <c r="F706" t="str">
        <f t="shared" si="2"/>
        <v>DORA ALICIA  BRAVO BRAVO</v>
      </c>
      <c r="H706" t="s">
        <v>2446</v>
      </c>
      <c r="I706" t="s">
        <v>2446</v>
      </c>
    </row>
    <row r="707" spans="1:9" ht="12.75">
      <c r="A707" s="84">
        <v>132</v>
      </c>
      <c r="B707" s="83" t="s">
        <v>2298</v>
      </c>
      <c r="C707" s="83" t="s">
        <v>2511</v>
      </c>
      <c r="D707" s="83" t="s">
        <v>2223</v>
      </c>
      <c r="F707" t="str">
        <f t="shared" si="2"/>
        <v>CATALINA  SILVA  GALICIA</v>
      </c>
      <c r="H707" t="s">
        <v>2446</v>
      </c>
      <c r="I707" t="s">
        <v>2446</v>
      </c>
    </row>
    <row r="708" spans="1:9" ht="12.75">
      <c r="A708" s="84">
        <v>133</v>
      </c>
      <c r="B708" s="83" t="s">
        <v>2413</v>
      </c>
      <c r="C708" s="83" t="s">
        <v>2512</v>
      </c>
      <c r="D708" s="83" t="s">
        <v>2329</v>
      </c>
      <c r="F708" t="str">
        <f t="shared" si="2"/>
        <v>LUCIA VICTORIA  LOPEZ  CRUZ</v>
      </c>
      <c r="H708" t="s">
        <v>2446</v>
      </c>
      <c r="I708" t="s">
        <v>2446</v>
      </c>
    </row>
    <row r="709" spans="1:9" ht="12.75">
      <c r="A709" s="84">
        <v>134</v>
      </c>
      <c r="B709" s="83" t="s">
        <v>2414</v>
      </c>
      <c r="C709" s="83" t="s">
        <v>2490</v>
      </c>
      <c r="D709" s="83" t="s">
        <v>2380</v>
      </c>
      <c r="F709" t="str">
        <f t="shared" si="2"/>
        <v>MIGUEL   LOPEZ CABRERA</v>
      </c>
      <c r="H709" t="s">
        <v>2446</v>
      </c>
      <c r="I709" t="s">
        <v>2446</v>
      </c>
    </row>
    <row r="710" spans="1:9" ht="12.75">
      <c r="A710" s="84">
        <v>135</v>
      </c>
      <c r="B710" s="83" t="s">
        <v>2415</v>
      </c>
      <c r="C710" s="83" t="s">
        <v>2468</v>
      </c>
      <c r="D710" s="83" t="s">
        <v>2351</v>
      </c>
      <c r="F710" t="str">
        <f t="shared" si="2"/>
        <v>IRMA LUCINA  ALVAREZ JIMENEZ</v>
      </c>
      <c r="H710" t="s">
        <v>2446</v>
      </c>
      <c r="I710" t="s">
        <v>2446</v>
      </c>
    </row>
    <row r="711" spans="1:9" ht="12.75">
      <c r="A711" s="84">
        <v>136</v>
      </c>
      <c r="B711" s="83" t="s">
        <v>2416</v>
      </c>
      <c r="C711" s="83" t="s">
        <v>2513</v>
      </c>
      <c r="D711" s="83" t="s">
        <v>2290</v>
      </c>
      <c r="F711" t="str">
        <f t="shared" si="2"/>
        <v>MARGARITO   BARRAGAN CASTILLO</v>
      </c>
      <c r="H711" t="s">
        <v>2446</v>
      </c>
      <c r="I711" t="s">
        <v>2446</v>
      </c>
    </row>
    <row r="712" spans="1:9" ht="12.75">
      <c r="A712" s="84">
        <v>137</v>
      </c>
      <c r="B712" s="83" t="s">
        <v>2417</v>
      </c>
      <c r="C712" s="83" t="s">
        <v>2510</v>
      </c>
      <c r="D712" s="83" t="s">
        <v>2411</v>
      </c>
      <c r="F712" t="str">
        <f t="shared" si="2"/>
        <v>CARLA IBETH  BRAVO BRAVO</v>
      </c>
      <c r="H712" t="s">
        <v>2446</v>
      </c>
      <c r="I712" t="s">
        <v>2446</v>
      </c>
    </row>
    <row r="713" spans="1:9" ht="12.75">
      <c r="A713" s="84">
        <v>138</v>
      </c>
      <c r="B713" s="83" t="s">
        <v>2418</v>
      </c>
      <c r="C713" s="83" t="s">
        <v>2514</v>
      </c>
      <c r="D713" s="83" t="s">
        <v>2419</v>
      </c>
      <c r="F713" t="str">
        <f t="shared" si="2"/>
        <v>AIDA   ZUÑIGA UROZA</v>
      </c>
      <c r="H713" t="s">
        <v>2446</v>
      </c>
      <c r="I713" t="s">
        <v>2446</v>
      </c>
    </row>
    <row r="714" spans="1:9" ht="12.75">
      <c r="A714" s="84">
        <v>139</v>
      </c>
      <c r="B714" s="83" t="s">
        <v>2420</v>
      </c>
      <c r="C714" s="83" t="s">
        <v>2515</v>
      </c>
      <c r="D714" s="83" t="s">
        <v>2421</v>
      </c>
      <c r="F714" t="str">
        <f t="shared" si="2"/>
        <v>ALICIA   ROSALES ESTUDILLO</v>
      </c>
      <c r="H714" t="s">
        <v>2446</v>
      </c>
      <c r="I714" t="s">
        <v>2446</v>
      </c>
    </row>
    <row r="715" spans="1:9" ht="12.75">
      <c r="A715" s="84">
        <v>140</v>
      </c>
      <c r="B715" s="83" t="s">
        <v>2422</v>
      </c>
      <c r="C715" s="83" t="s">
        <v>2516</v>
      </c>
      <c r="D715" s="83" t="s">
        <v>2423</v>
      </c>
      <c r="F715" t="str">
        <f t="shared" si="2"/>
        <v>JOSE BERNARDINO  ORTEGA  FERNANDEZ</v>
      </c>
      <c r="H715" t="s">
        <v>2446</v>
      </c>
      <c r="I715" t="s">
        <v>2446</v>
      </c>
    </row>
    <row r="716" spans="1:9" ht="12.75">
      <c r="A716" s="84">
        <v>141</v>
      </c>
      <c r="B716" s="83" t="s">
        <v>2424</v>
      </c>
      <c r="C716" s="83" t="s">
        <v>2517</v>
      </c>
      <c r="D716" s="83" t="s">
        <v>2425</v>
      </c>
      <c r="F716" t="str">
        <f t="shared" si="2"/>
        <v>SOFIA FELIPA  ROSETE ZAVALA</v>
      </c>
      <c r="H716" t="s">
        <v>2446</v>
      </c>
      <c r="I716" t="s">
        <v>2446</v>
      </c>
    </row>
    <row r="717" spans="1:9" ht="12.75">
      <c r="A717" s="84">
        <v>142</v>
      </c>
      <c r="B717" s="83" t="s">
        <v>2426</v>
      </c>
      <c r="C717" s="83" t="s">
        <v>2461</v>
      </c>
      <c r="D717" s="83" t="s">
        <v>2263</v>
      </c>
      <c r="F717" t="str">
        <f t="shared" si="2"/>
        <v>DOLORES  MARTINEZ MARTINEZ</v>
      </c>
      <c r="H717" t="s">
        <v>2446</v>
      </c>
      <c r="I717" t="s">
        <v>2446</v>
      </c>
    </row>
    <row r="718" spans="1:9" ht="12.75">
      <c r="A718" s="84">
        <v>143</v>
      </c>
      <c r="B718" s="83" t="s">
        <v>2427</v>
      </c>
      <c r="C718" s="83" t="s">
        <v>2455</v>
      </c>
      <c r="D718" s="83" t="s">
        <v>2428</v>
      </c>
      <c r="F718" t="str">
        <f t="shared" si="2"/>
        <v>OLGA   GARCIA HAMPARZUMIAN</v>
      </c>
      <c r="H718" t="s">
        <v>2446</v>
      </c>
      <c r="I718" t="s">
        <v>2446</v>
      </c>
    </row>
    <row r="719" spans="1:9" ht="12.75">
      <c r="A719" s="84">
        <v>144</v>
      </c>
      <c r="B719" s="83" t="s">
        <v>2429</v>
      </c>
      <c r="C719" s="83" t="s">
        <v>2472</v>
      </c>
      <c r="D719" s="83" t="s">
        <v>2263</v>
      </c>
      <c r="F719" t="str">
        <f t="shared" si="2"/>
        <v>ENRIQUE  TREJO MARTINEZ</v>
      </c>
      <c r="H719" t="s">
        <v>2446</v>
      </c>
      <c r="I719" t="s">
        <v>2446</v>
      </c>
    </row>
    <row r="720" spans="1:9" ht="12.75">
      <c r="A720" s="85">
        <v>145</v>
      </c>
      <c r="B720" s="83" t="s">
        <v>2429</v>
      </c>
      <c r="C720" s="83" t="s">
        <v>2472</v>
      </c>
      <c r="D720" s="83" t="s">
        <v>2263</v>
      </c>
      <c r="F720" t="str">
        <f t="shared" si="2"/>
        <v>ENRIQUE  TREJO MARTINEZ</v>
      </c>
      <c r="H720" t="s">
        <v>2446</v>
      </c>
      <c r="I720" t="s">
        <v>2446</v>
      </c>
    </row>
    <row r="721" spans="1:9" ht="12.75">
      <c r="A721" s="84">
        <v>146</v>
      </c>
      <c r="B721" s="83" t="s">
        <v>2430</v>
      </c>
      <c r="C721" s="86" t="s">
        <v>2431</v>
      </c>
      <c r="D721" s="83" t="s">
        <v>2432</v>
      </c>
      <c r="F721" t="str">
        <f t="shared" si="2"/>
        <v>SUSANA YESCAS FUENTES</v>
      </c>
      <c r="H721" t="s">
        <v>2446</v>
      </c>
      <c r="I721" t="s">
        <v>2446</v>
      </c>
    </row>
    <row r="722" spans="1:9" ht="12.75">
      <c r="A722" s="84">
        <v>147</v>
      </c>
      <c r="B722" s="83" t="s">
        <v>2433</v>
      </c>
      <c r="C722" s="83" t="s">
        <v>2259</v>
      </c>
      <c r="D722" s="83" t="s">
        <v>2434</v>
      </c>
      <c r="F722" t="str">
        <f t="shared" si="2"/>
        <v>MARTHA GONZALEZ NARVAEZ</v>
      </c>
      <c r="H722" t="s">
        <v>2446</v>
      </c>
      <c r="I722" t="s">
        <v>2446</v>
      </c>
    </row>
    <row r="723" spans="1:9" ht="12.75">
      <c r="A723" s="84">
        <v>148</v>
      </c>
      <c r="B723" s="83" t="s">
        <v>2435</v>
      </c>
      <c r="C723" s="83" t="s">
        <v>2411</v>
      </c>
      <c r="D723" s="83" t="s">
        <v>2411</v>
      </c>
      <c r="F723" t="str">
        <f t="shared" si="2"/>
        <v>NORMA LILIA BRAVO BRAVO</v>
      </c>
      <c r="H723" t="s">
        <v>2446</v>
      </c>
      <c r="I723" t="s">
        <v>2446</v>
      </c>
    </row>
    <row r="724" spans="1:9" ht="12.75">
      <c r="A724" s="84">
        <v>149</v>
      </c>
      <c r="B724" s="83" t="s">
        <v>2436</v>
      </c>
      <c r="C724" s="83" t="s">
        <v>2351</v>
      </c>
      <c r="D724" s="83" t="s">
        <v>2299</v>
      </c>
      <c r="F724" t="str">
        <f t="shared" si="2"/>
        <v>LUCIANA JIMENEZ LOPEZ</v>
      </c>
      <c r="H724" t="s">
        <v>2446</v>
      </c>
      <c r="I724" t="s">
        <v>2446</v>
      </c>
    </row>
    <row r="725" spans="1:9" ht="12.75">
      <c r="A725" s="84">
        <v>150</v>
      </c>
      <c r="B725" s="83" t="s">
        <v>2284</v>
      </c>
      <c r="C725" s="83" t="s">
        <v>2411</v>
      </c>
      <c r="D725" s="83" t="s">
        <v>2263</v>
      </c>
      <c r="F725" t="str">
        <f t="shared" si="2"/>
        <v>GUADALUPE BRAVO MARTINEZ</v>
      </c>
      <c r="H725" t="s">
        <v>2446</v>
      </c>
      <c r="I725" t="s">
        <v>2446</v>
      </c>
    </row>
    <row r="726" spans="1:9" ht="12.75">
      <c r="A726" s="84">
        <v>151</v>
      </c>
      <c r="B726" s="83" t="s">
        <v>2437</v>
      </c>
      <c r="C726" s="83" t="s">
        <v>2289</v>
      </c>
      <c r="D726" s="83" t="s">
        <v>2263</v>
      </c>
      <c r="F726" t="str">
        <f t="shared" si="2"/>
        <v>ANA LILIA TREJO MARTINEZ</v>
      </c>
      <c r="H726" t="s">
        <v>2446</v>
      </c>
      <c r="I726" t="s">
        <v>2446</v>
      </c>
    </row>
    <row r="727" spans="1:9" ht="12.75">
      <c r="A727" s="85">
        <v>152</v>
      </c>
      <c r="B727" s="83" t="s">
        <v>2437</v>
      </c>
      <c r="C727" s="83" t="s">
        <v>2289</v>
      </c>
      <c r="D727" s="83" t="s">
        <v>2263</v>
      </c>
      <c r="F727" t="str">
        <f t="shared" si="2"/>
        <v>ANA LILIA TREJO MARTINEZ</v>
      </c>
      <c r="H727" t="s">
        <v>2446</v>
      </c>
      <c r="I727" t="s">
        <v>2446</v>
      </c>
    </row>
    <row r="728" spans="1:9" ht="12.75">
      <c r="A728" s="84">
        <v>153</v>
      </c>
      <c r="B728" s="83" t="s">
        <v>2438</v>
      </c>
      <c r="C728" s="83" t="s">
        <v>2439</v>
      </c>
      <c r="D728" s="83" t="s">
        <v>2440</v>
      </c>
      <c r="F728" t="str">
        <f t="shared" si="2"/>
        <v>DELIA NERI ESPINOZA</v>
      </c>
      <c r="H728" t="s">
        <v>2446</v>
      </c>
      <c r="I728" t="s">
        <v>2446</v>
      </c>
    </row>
    <row r="729" spans="1:9" ht="12.75">
      <c r="A729" s="84">
        <v>154</v>
      </c>
      <c r="B729" s="83" t="s">
        <v>2441</v>
      </c>
      <c r="C729" s="83" t="s">
        <v>2439</v>
      </c>
      <c r="D729" s="83" t="s">
        <v>2346</v>
      </c>
      <c r="F729" t="str">
        <f t="shared" si="2"/>
        <v>VICENTE NERI OROZCO</v>
      </c>
      <c r="H729" t="s">
        <v>2446</v>
      </c>
      <c r="I729" t="s">
        <v>2446</v>
      </c>
    </row>
    <row r="730" spans="1:9" ht="12.75">
      <c r="A730" s="84">
        <v>155</v>
      </c>
      <c r="B730" s="83" t="s">
        <v>2442</v>
      </c>
      <c r="C730" s="83" t="s">
        <v>2401</v>
      </c>
      <c r="D730" s="83" t="s">
        <v>2419</v>
      </c>
      <c r="F730" t="str">
        <f t="shared" si="2"/>
        <v>ADELINA ZUÑIGA UROZA</v>
      </c>
      <c r="H730" t="s">
        <v>2446</v>
      </c>
      <c r="I730" t="s">
        <v>2446</v>
      </c>
    </row>
    <row r="731" spans="1:9" ht="12.75">
      <c r="A731" s="84">
        <v>157</v>
      </c>
      <c r="B731" s="83" t="s">
        <v>2443</v>
      </c>
      <c r="C731" s="83" t="s">
        <v>2278</v>
      </c>
      <c r="D731" s="83" t="s">
        <v>2518</v>
      </c>
      <c r="F731" t="str">
        <f t="shared" si="2"/>
        <v>RUBEN ALVAREZ IBAÑEZ</v>
      </c>
      <c r="H731" t="s">
        <v>2446</v>
      </c>
      <c r="I731" t="s">
        <v>2446</v>
      </c>
    </row>
  </sheetData>
  <sheetProtection/>
  <protectedRanges>
    <protectedRange sqref="B18" name="Rango1_2"/>
    <protectedRange sqref="B19:C19" name="Rango1_3"/>
    <protectedRange sqref="B20:B21" name="Rango1_4"/>
    <protectedRange sqref="B22" name="Rango1_5"/>
    <protectedRange sqref="B23" name="Rango1_6"/>
    <protectedRange sqref="B24" name="Rango1_7"/>
    <protectedRange sqref="B25" name="Rango1_8"/>
    <protectedRange sqref="B26" name="Rango1_9"/>
    <protectedRange sqref="B27" name="Rango1_10"/>
    <protectedRange sqref="C16" name="Rango1_12"/>
    <protectedRange sqref="C17" name="Rango1_13"/>
    <protectedRange sqref="C20:C21" name="Rango1_14"/>
    <protectedRange sqref="C22" name="Rango1_15"/>
    <protectedRange sqref="C23" name="Rango1_16"/>
    <protectedRange sqref="C24" name="Rango1_17"/>
    <protectedRange sqref="C25" name="Rango1_18"/>
    <protectedRange sqref="C26" name="Rango1_19"/>
    <protectedRange sqref="C27" name="Rango1_20"/>
    <protectedRange sqref="E28" name="Rango1_21"/>
    <protectedRange sqref="E29" name="Rango1_22"/>
    <protectedRange sqref="E30:F30" name="Rango1_23"/>
    <protectedRange sqref="E31:F31" name="Rango1_24"/>
    <protectedRange sqref="E32:F33" name="Rango1_25"/>
    <protectedRange sqref="E34:F34" name="Rango1_26"/>
    <protectedRange sqref="E35:F36" name="Rango1_27"/>
    <protectedRange sqref="E37:F37" name="Rango1_28"/>
    <protectedRange sqref="E38:F38" name="Rango1_29"/>
    <protectedRange sqref="E39:F39" name="Rango1_30"/>
    <protectedRange sqref="E40:F40" name="Rango1_31"/>
    <protectedRange sqref="E41:F42" name="Rango1_32"/>
    <protectedRange sqref="E43:F43" name="Rango1_33"/>
    <protectedRange sqref="E44:F44" name="Rango1_34"/>
    <protectedRange sqref="E45:F87" name="Rango1_35"/>
    <protectedRange sqref="E88:F88" name="Rango1_36"/>
    <protectedRange sqref="E89:F89" name="Rango1_37"/>
    <protectedRange sqref="E90:F90" name="Rango1_38"/>
    <protectedRange sqref="E91:F92" name="Rango1_39"/>
    <protectedRange sqref="C65:C66" name="Rango1_11"/>
    <protectedRange sqref="A576:D643 A644:B644 D644 A645:D731" name="Rango1_41"/>
  </protectedRanges>
  <mergeCells count="4">
    <mergeCell ref="A8:E8"/>
    <mergeCell ref="A9:E9"/>
    <mergeCell ref="A10:E10"/>
    <mergeCell ref="A13:D13"/>
  </mergeCells>
  <printOptions/>
  <pageMargins left="0.7480314960629921" right="0.7480314960629921" top="0.984251968503937" bottom="0.984251968503937" header="0" footer="0"/>
  <pageSetup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8:E125"/>
  <sheetViews>
    <sheetView zoomScalePageLayoutView="0" workbookViewId="0" topLeftCell="A43">
      <selection activeCell="D55" sqref="D5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105</v>
      </c>
      <c r="B13" s="277"/>
      <c r="C13" s="277"/>
      <c r="D13" s="277"/>
    </row>
    <row r="14" ht="12.75">
      <c r="A14" s="12"/>
    </row>
    <row r="15" spans="1:4" ht="25.5">
      <c r="A15" s="6" t="s">
        <v>15</v>
      </c>
      <c r="B15" s="6" t="s">
        <v>16</v>
      </c>
      <c r="C15" s="6" t="s">
        <v>17</v>
      </c>
      <c r="D15" s="31" t="s">
        <v>18</v>
      </c>
    </row>
    <row r="16" spans="1:4" ht="12.75">
      <c r="A16" s="24">
        <v>1</v>
      </c>
      <c r="B16" s="25" t="s">
        <v>2066</v>
      </c>
      <c r="C16" s="44" t="s">
        <v>192</v>
      </c>
      <c r="D16" s="25" t="s">
        <v>2067</v>
      </c>
    </row>
    <row r="17" spans="1:4" ht="12.75">
      <c r="A17" s="24">
        <v>2</v>
      </c>
      <c r="B17" s="25" t="s">
        <v>2068</v>
      </c>
      <c r="C17" s="29" t="s">
        <v>193</v>
      </c>
      <c r="D17" s="25" t="s">
        <v>2069</v>
      </c>
    </row>
    <row r="18" spans="1:4" ht="12.75">
      <c r="A18" s="24">
        <v>3</v>
      </c>
      <c r="B18" s="25" t="s">
        <v>2068</v>
      </c>
      <c r="C18" s="29" t="s">
        <v>2070</v>
      </c>
      <c r="D18" s="25" t="s">
        <v>2071</v>
      </c>
    </row>
    <row r="19" spans="1:4" ht="12.75">
      <c r="A19" s="24">
        <v>4</v>
      </c>
      <c r="B19" s="25" t="s">
        <v>2068</v>
      </c>
      <c r="C19" s="29" t="s">
        <v>2073</v>
      </c>
      <c r="D19" s="26" t="s">
        <v>2072</v>
      </c>
    </row>
    <row r="20" spans="1:4" ht="12.75">
      <c r="A20" s="24">
        <v>5</v>
      </c>
      <c r="B20" s="25" t="s">
        <v>2068</v>
      </c>
      <c r="C20" s="29" t="s">
        <v>194</v>
      </c>
      <c r="D20" s="27" t="s">
        <v>2074</v>
      </c>
    </row>
    <row r="21" spans="1:4" ht="12.75">
      <c r="A21" s="24">
        <v>6</v>
      </c>
      <c r="B21" s="25" t="s">
        <v>2077</v>
      </c>
      <c r="C21" s="29" t="s">
        <v>195</v>
      </c>
      <c r="D21" s="25" t="s">
        <v>2075</v>
      </c>
    </row>
    <row r="22" spans="1:4" ht="12.75">
      <c r="A22" s="24">
        <v>7</v>
      </c>
      <c r="B22" s="25" t="s">
        <v>2076</v>
      </c>
      <c r="C22" s="29" t="s">
        <v>195</v>
      </c>
      <c r="D22" s="25" t="s">
        <v>2078</v>
      </c>
    </row>
    <row r="23" spans="1:4" ht="12.75">
      <c r="A23" s="24">
        <v>8</v>
      </c>
      <c r="B23" s="25" t="s">
        <v>2076</v>
      </c>
      <c r="C23" s="29" t="s">
        <v>195</v>
      </c>
      <c r="D23" s="25" t="s">
        <v>2079</v>
      </c>
    </row>
    <row r="24" spans="1:4" ht="12.75">
      <c r="A24" s="24">
        <v>9</v>
      </c>
      <c r="B24" s="27" t="s">
        <v>2082</v>
      </c>
      <c r="C24" s="29" t="s">
        <v>196</v>
      </c>
      <c r="D24" s="27" t="s">
        <v>2080</v>
      </c>
    </row>
    <row r="25" spans="1:4" ht="12.75">
      <c r="A25" s="24">
        <v>10</v>
      </c>
      <c r="B25" s="27" t="s">
        <v>2081</v>
      </c>
      <c r="C25" s="29" t="s">
        <v>196</v>
      </c>
      <c r="D25" s="27" t="s">
        <v>2083</v>
      </c>
    </row>
    <row r="26" spans="1:4" ht="12.75">
      <c r="A26" s="24">
        <v>11</v>
      </c>
      <c r="B26" s="27" t="s">
        <v>2084</v>
      </c>
      <c r="C26" s="29" t="s">
        <v>197</v>
      </c>
      <c r="D26" s="27" t="s">
        <v>2085</v>
      </c>
    </row>
    <row r="27" spans="1:4" ht="12.75">
      <c r="A27" s="24">
        <v>12</v>
      </c>
      <c r="B27" s="27" t="s">
        <v>2084</v>
      </c>
      <c r="C27" s="45" t="s">
        <v>198</v>
      </c>
      <c r="D27" s="27" t="s">
        <v>2086</v>
      </c>
    </row>
    <row r="28" spans="1:4" ht="12.75">
      <c r="A28" s="24">
        <v>13</v>
      </c>
      <c r="B28" s="27" t="s">
        <v>2084</v>
      </c>
      <c r="C28" s="45" t="s">
        <v>198</v>
      </c>
      <c r="D28" s="27" t="s">
        <v>2086</v>
      </c>
    </row>
    <row r="29" spans="1:4" ht="12.75">
      <c r="A29" s="24">
        <v>14</v>
      </c>
      <c r="B29" s="54" t="s">
        <v>2087</v>
      </c>
      <c r="C29" s="29" t="s">
        <v>199</v>
      </c>
      <c r="D29" s="27" t="s">
        <v>2088</v>
      </c>
    </row>
    <row r="30" spans="1:4" ht="12.75">
      <c r="A30" s="24">
        <v>15</v>
      </c>
      <c r="B30" s="54" t="s">
        <v>2089</v>
      </c>
      <c r="C30" s="29" t="s">
        <v>2090</v>
      </c>
      <c r="D30" s="27" t="s">
        <v>2091</v>
      </c>
    </row>
    <row r="31" spans="1:4" ht="12.75">
      <c r="A31" s="24">
        <v>16</v>
      </c>
      <c r="B31" s="54" t="s">
        <v>2087</v>
      </c>
      <c r="C31" s="29" t="s">
        <v>200</v>
      </c>
      <c r="D31" s="27" t="s">
        <v>2092</v>
      </c>
    </row>
    <row r="32" spans="1:4" ht="12.75">
      <c r="A32" s="24">
        <v>17</v>
      </c>
      <c r="B32" s="54" t="s">
        <v>2087</v>
      </c>
      <c r="C32" s="29" t="s">
        <v>201</v>
      </c>
      <c r="D32" s="27" t="s">
        <v>2093</v>
      </c>
    </row>
    <row r="33" spans="1:4" ht="18">
      <c r="A33" s="24">
        <v>18</v>
      </c>
      <c r="B33" s="54" t="s">
        <v>2094</v>
      </c>
      <c r="C33" s="48" t="s">
        <v>202</v>
      </c>
      <c r="D33" s="27" t="s">
        <v>2095</v>
      </c>
    </row>
    <row r="34" spans="1:4" ht="18">
      <c r="A34" s="24">
        <v>19</v>
      </c>
      <c r="B34" s="54" t="s">
        <v>2096</v>
      </c>
      <c r="C34" s="29" t="s">
        <v>203</v>
      </c>
      <c r="D34" s="27" t="s">
        <v>2097</v>
      </c>
    </row>
    <row r="35" spans="1:4" ht="18">
      <c r="A35" s="24">
        <v>20</v>
      </c>
      <c r="B35" s="54" t="s">
        <v>2098</v>
      </c>
      <c r="C35" s="29" t="s">
        <v>204</v>
      </c>
      <c r="D35" s="27" t="s">
        <v>2099</v>
      </c>
    </row>
    <row r="36" spans="1:4" ht="12.75">
      <c r="A36" s="24">
        <v>21</v>
      </c>
      <c r="B36" s="54" t="s">
        <v>2100</v>
      </c>
      <c r="C36" s="29" t="s">
        <v>205</v>
      </c>
      <c r="D36" s="27" t="s">
        <v>2101</v>
      </c>
    </row>
    <row r="37" spans="1:4" ht="12.75">
      <c r="A37" s="24">
        <v>22</v>
      </c>
      <c r="B37" s="54" t="s">
        <v>2102</v>
      </c>
      <c r="C37" s="29" t="s">
        <v>206</v>
      </c>
      <c r="D37" s="27" t="s">
        <v>2103</v>
      </c>
    </row>
    <row r="38" spans="1:4" ht="12.75">
      <c r="A38" s="24">
        <v>23</v>
      </c>
      <c r="B38" s="54" t="s">
        <v>2102</v>
      </c>
      <c r="C38" s="29" t="s">
        <v>207</v>
      </c>
      <c r="D38" s="27" t="s">
        <v>2104</v>
      </c>
    </row>
    <row r="39" spans="1:4" ht="12.75">
      <c r="A39" s="24">
        <v>24</v>
      </c>
      <c r="B39" s="54" t="s">
        <v>2102</v>
      </c>
      <c r="C39" s="29" t="s">
        <v>207</v>
      </c>
      <c r="D39" s="27" t="s">
        <v>2105</v>
      </c>
    </row>
    <row r="40" spans="1:4" ht="12.75">
      <c r="A40" s="24">
        <v>25</v>
      </c>
      <c r="B40" s="54" t="s">
        <v>2102</v>
      </c>
      <c r="C40" s="46" t="s">
        <v>208</v>
      </c>
      <c r="D40" s="27" t="s">
        <v>2106</v>
      </c>
    </row>
    <row r="41" spans="1:4" ht="12.75">
      <c r="A41" s="24">
        <v>26</v>
      </c>
      <c r="B41" s="54" t="s">
        <v>2102</v>
      </c>
      <c r="C41" s="29" t="s">
        <v>209</v>
      </c>
      <c r="D41" s="32" t="s">
        <v>2107</v>
      </c>
    </row>
    <row r="42" spans="1:4" ht="12.75">
      <c r="A42" s="24">
        <v>27</v>
      </c>
      <c r="B42" s="54" t="s">
        <v>2108</v>
      </c>
      <c r="C42" s="29" t="s">
        <v>210</v>
      </c>
      <c r="D42" s="27" t="s">
        <v>2109</v>
      </c>
    </row>
    <row r="43" spans="1:4" ht="12.75">
      <c r="A43" s="24">
        <v>28</v>
      </c>
      <c r="B43" s="54" t="s">
        <v>2110</v>
      </c>
      <c r="C43" s="29" t="s">
        <v>211</v>
      </c>
      <c r="D43" s="32" t="s">
        <v>2111</v>
      </c>
    </row>
    <row r="44" spans="1:4" ht="18">
      <c r="A44" s="24">
        <v>29</v>
      </c>
      <c r="B44" s="54" t="s">
        <v>2112</v>
      </c>
      <c r="C44" s="46" t="s">
        <v>212</v>
      </c>
      <c r="D44" s="27" t="s">
        <v>2113</v>
      </c>
    </row>
    <row r="45" spans="1:4" ht="12.75">
      <c r="A45" s="24">
        <v>30</v>
      </c>
      <c r="B45" s="54" t="s">
        <v>2102</v>
      </c>
      <c r="C45" s="29" t="s">
        <v>213</v>
      </c>
      <c r="D45" s="27" t="s">
        <v>2114</v>
      </c>
    </row>
    <row r="46" spans="1:4" ht="12.75">
      <c r="A46" s="24">
        <v>31</v>
      </c>
      <c r="B46" s="54" t="s">
        <v>2115</v>
      </c>
      <c r="C46" s="29" t="s">
        <v>214</v>
      </c>
      <c r="D46" s="27" t="s">
        <v>2116</v>
      </c>
    </row>
    <row r="47" spans="1:4" ht="12.75">
      <c r="A47" s="24">
        <v>32</v>
      </c>
      <c r="B47" s="54" t="s">
        <v>2115</v>
      </c>
      <c r="C47" s="29" t="s">
        <v>214</v>
      </c>
      <c r="D47" s="27" t="s">
        <v>2117</v>
      </c>
    </row>
    <row r="48" spans="1:4" ht="12.75">
      <c r="A48" s="24">
        <v>33</v>
      </c>
      <c r="B48" s="54" t="s">
        <v>2118</v>
      </c>
      <c r="C48" s="29" t="s">
        <v>2119</v>
      </c>
      <c r="D48" s="27" t="s">
        <v>2120</v>
      </c>
    </row>
    <row r="49" spans="1:4" ht="12.75">
      <c r="A49" s="24">
        <v>34</v>
      </c>
      <c r="B49" s="54" t="s">
        <v>2115</v>
      </c>
      <c r="C49" s="29" t="s">
        <v>214</v>
      </c>
      <c r="D49" s="27" t="s">
        <v>2121</v>
      </c>
    </row>
    <row r="50" spans="1:4" ht="12.75">
      <c r="A50" s="24">
        <v>35</v>
      </c>
      <c r="B50" s="54" t="s">
        <v>2115</v>
      </c>
      <c r="C50" s="29" t="s">
        <v>215</v>
      </c>
      <c r="D50" s="27" t="s">
        <v>2122</v>
      </c>
    </row>
    <row r="51" spans="1:4" ht="18">
      <c r="A51" s="24">
        <v>36</v>
      </c>
      <c r="B51" s="54" t="s">
        <v>2124</v>
      </c>
      <c r="C51" s="47" t="s">
        <v>216</v>
      </c>
      <c r="D51" s="27" t="s">
        <v>2123</v>
      </c>
    </row>
    <row r="52" spans="1:4" ht="18">
      <c r="A52" s="24">
        <v>37</v>
      </c>
      <c r="B52" s="54" t="s">
        <v>2125</v>
      </c>
      <c r="C52" s="46" t="s">
        <v>217</v>
      </c>
      <c r="D52" s="27" t="s">
        <v>2126</v>
      </c>
    </row>
    <row r="53" spans="1:4" ht="18">
      <c r="A53" s="24">
        <v>38</v>
      </c>
      <c r="B53" s="54" t="s">
        <v>2128</v>
      </c>
      <c r="C53" s="29" t="s">
        <v>195</v>
      </c>
      <c r="D53" s="27" t="s">
        <v>2127</v>
      </c>
    </row>
    <row r="54" spans="1:4" ht="18">
      <c r="A54" s="24">
        <v>39</v>
      </c>
      <c r="B54" s="54" t="s">
        <v>2128</v>
      </c>
      <c r="C54" s="29" t="s">
        <v>195</v>
      </c>
      <c r="D54" s="27" t="s">
        <v>2127</v>
      </c>
    </row>
    <row r="55" spans="1:4" ht="12.75">
      <c r="A55" s="24">
        <v>40</v>
      </c>
      <c r="B55" s="54" t="s">
        <v>2129</v>
      </c>
      <c r="C55" s="29" t="s">
        <v>214</v>
      </c>
      <c r="D55" s="27" t="s">
        <v>2130</v>
      </c>
    </row>
    <row r="56" spans="1:4" ht="12.75">
      <c r="A56" s="24">
        <v>41</v>
      </c>
      <c r="B56" s="54" t="s">
        <v>2131</v>
      </c>
      <c r="C56" s="29" t="s">
        <v>218</v>
      </c>
      <c r="D56" s="27" t="s">
        <v>2132</v>
      </c>
    </row>
    <row r="57" spans="1:4" ht="12.75">
      <c r="A57" s="24">
        <v>42</v>
      </c>
      <c r="B57" s="54" t="s">
        <v>2131</v>
      </c>
      <c r="C57" s="29" t="s">
        <v>218</v>
      </c>
      <c r="D57" s="27" t="s">
        <v>2132</v>
      </c>
    </row>
    <row r="58" spans="1:4" ht="12.75">
      <c r="A58" s="24">
        <v>43</v>
      </c>
      <c r="B58" s="54" t="s">
        <v>2133</v>
      </c>
      <c r="C58" s="47" t="s">
        <v>219</v>
      </c>
      <c r="D58" s="27" t="s">
        <v>2134</v>
      </c>
    </row>
    <row r="59" spans="1:4" ht="12.75">
      <c r="A59" s="24">
        <v>44</v>
      </c>
      <c r="B59" s="54" t="s">
        <v>2133</v>
      </c>
      <c r="C59" s="47" t="s">
        <v>219</v>
      </c>
      <c r="D59" s="27" t="s">
        <v>2134</v>
      </c>
    </row>
    <row r="60" spans="1:4" ht="12.75">
      <c r="A60" s="24">
        <v>45</v>
      </c>
      <c r="B60" s="54" t="s">
        <v>2135</v>
      </c>
      <c r="C60" s="29" t="s">
        <v>220</v>
      </c>
      <c r="D60" s="27" t="s">
        <v>2136</v>
      </c>
    </row>
    <row r="61" spans="1:4" ht="12.75">
      <c r="A61" s="24">
        <v>46</v>
      </c>
      <c r="B61" s="54" t="s">
        <v>2135</v>
      </c>
      <c r="C61" s="29" t="s">
        <v>220</v>
      </c>
      <c r="D61" s="27" t="s">
        <v>2137</v>
      </c>
    </row>
    <row r="62" spans="1:4" ht="12.75">
      <c r="A62" s="24">
        <v>47</v>
      </c>
      <c r="B62" s="54" t="s">
        <v>2138</v>
      </c>
      <c r="C62" s="29" t="s">
        <v>220</v>
      </c>
      <c r="D62" s="27" t="s">
        <v>2139</v>
      </c>
    </row>
    <row r="63" spans="1:4" ht="12.75">
      <c r="A63" s="24">
        <v>48</v>
      </c>
      <c r="B63" s="54" t="s">
        <v>2140</v>
      </c>
      <c r="C63" s="29" t="s">
        <v>221</v>
      </c>
      <c r="D63" s="27" t="s">
        <v>2141</v>
      </c>
    </row>
    <row r="64" spans="1:4" ht="12.75">
      <c r="A64" s="24">
        <v>49</v>
      </c>
      <c r="B64" s="54" t="s">
        <v>2140</v>
      </c>
      <c r="C64" s="29" t="s">
        <v>221</v>
      </c>
      <c r="D64" s="27" t="s">
        <v>2141</v>
      </c>
    </row>
    <row r="65" spans="1:4" ht="12.75">
      <c r="A65" s="24">
        <v>50</v>
      </c>
      <c r="B65" s="54" t="s">
        <v>2142</v>
      </c>
      <c r="C65" s="29" t="s">
        <v>2143</v>
      </c>
      <c r="D65" s="27" t="s">
        <v>2144</v>
      </c>
    </row>
    <row r="66" spans="1:4" ht="12.75">
      <c r="A66" s="24">
        <v>51</v>
      </c>
      <c r="B66" s="54" t="s">
        <v>2142</v>
      </c>
      <c r="C66" s="29" t="s">
        <v>222</v>
      </c>
      <c r="D66" s="27" t="s">
        <v>2145</v>
      </c>
    </row>
    <row r="67" spans="1:4" ht="12.75">
      <c r="A67" s="24">
        <v>52</v>
      </c>
      <c r="B67" s="54" t="s">
        <v>2146</v>
      </c>
      <c r="C67" s="29" t="s">
        <v>196</v>
      </c>
      <c r="D67" s="27" t="s">
        <v>2147</v>
      </c>
    </row>
    <row r="68" spans="1:4" ht="12.75">
      <c r="A68" s="24">
        <v>53</v>
      </c>
      <c r="B68" s="54" t="s">
        <v>2146</v>
      </c>
      <c r="C68" s="29" t="s">
        <v>196</v>
      </c>
      <c r="D68" s="27" t="s">
        <v>2148</v>
      </c>
    </row>
    <row r="69" spans="1:4" ht="12.75">
      <c r="A69" s="24">
        <v>54</v>
      </c>
      <c r="B69" s="54" t="s">
        <v>2150</v>
      </c>
      <c r="C69" s="29" t="s">
        <v>223</v>
      </c>
      <c r="D69" s="27" t="s">
        <v>2149</v>
      </c>
    </row>
    <row r="70" spans="1:4" ht="18">
      <c r="A70" s="24">
        <v>55</v>
      </c>
      <c r="B70" s="54" t="s">
        <v>2151</v>
      </c>
      <c r="C70" s="29" t="s">
        <v>223</v>
      </c>
      <c r="D70" s="27" t="s">
        <v>2152</v>
      </c>
    </row>
    <row r="71" spans="1:4" ht="18">
      <c r="A71" s="24">
        <v>56</v>
      </c>
      <c r="B71" s="54" t="s">
        <v>2151</v>
      </c>
      <c r="C71" s="29" t="s">
        <v>224</v>
      </c>
      <c r="D71" s="27" t="s">
        <v>2153</v>
      </c>
    </row>
    <row r="72" spans="1:4" ht="18">
      <c r="A72" s="24">
        <v>57</v>
      </c>
      <c r="B72" s="54" t="s">
        <v>2154</v>
      </c>
      <c r="C72" s="47" t="s">
        <v>225</v>
      </c>
      <c r="D72" s="27" t="s">
        <v>2155</v>
      </c>
    </row>
    <row r="73" spans="1:4" ht="18">
      <c r="A73" s="24">
        <v>58</v>
      </c>
      <c r="B73" s="54" t="s">
        <v>2154</v>
      </c>
      <c r="C73" s="47" t="s">
        <v>226</v>
      </c>
      <c r="D73" s="27" t="s">
        <v>2156</v>
      </c>
    </row>
    <row r="74" spans="1:4" ht="18">
      <c r="A74" s="24">
        <v>59</v>
      </c>
      <c r="B74" s="54" t="s">
        <v>2154</v>
      </c>
      <c r="C74" s="47" t="s">
        <v>227</v>
      </c>
      <c r="D74" s="27" t="s">
        <v>2157</v>
      </c>
    </row>
    <row r="75" spans="1:4" ht="18">
      <c r="A75" s="24">
        <v>60</v>
      </c>
      <c r="B75" s="54" t="s">
        <v>2154</v>
      </c>
      <c r="C75" s="47" t="s">
        <v>228</v>
      </c>
      <c r="D75" s="27" t="s">
        <v>2158</v>
      </c>
    </row>
    <row r="76" spans="1:4" ht="18">
      <c r="A76" s="24">
        <v>61</v>
      </c>
      <c r="B76" s="54" t="s">
        <v>2160</v>
      </c>
      <c r="C76" s="47" t="s">
        <v>2159</v>
      </c>
      <c r="D76" s="27" t="s">
        <v>2161</v>
      </c>
    </row>
    <row r="79" spans="1:3" ht="12.75">
      <c r="A79" s="112" t="s">
        <v>3518</v>
      </c>
      <c r="B79" s="9"/>
      <c r="C79" s="3"/>
    </row>
    <row r="80" spans="1:3" ht="12.75">
      <c r="A80" s="4"/>
      <c r="B80" s="4"/>
      <c r="C80" s="3"/>
    </row>
    <row r="81" spans="1:3" ht="12.75">
      <c r="A81" s="112" t="s">
        <v>3519</v>
      </c>
      <c r="B81" s="9"/>
      <c r="C81" s="3"/>
    </row>
    <row r="82" spans="1:3" ht="12.75">
      <c r="A82" s="4"/>
      <c r="B82" s="4"/>
      <c r="C82" s="3"/>
    </row>
    <row r="83" spans="1:3" ht="12.75">
      <c r="A83" s="112" t="s">
        <v>3521</v>
      </c>
      <c r="B83" s="4"/>
      <c r="C83" s="3"/>
    </row>
    <row r="121" spans="1:3" ht="12.75">
      <c r="A121" s="7" t="s">
        <v>3</v>
      </c>
      <c r="B121" s="9" t="s">
        <v>5</v>
      </c>
      <c r="C121" s="3"/>
    </row>
    <row r="122" spans="1:3" ht="12.75">
      <c r="A122" s="4"/>
      <c r="B122" s="4"/>
      <c r="C122" s="3"/>
    </row>
    <row r="123" spans="1:3" ht="12.75">
      <c r="A123" s="7" t="s">
        <v>4</v>
      </c>
      <c r="B123" s="9" t="s">
        <v>6</v>
      </c>
      <c r="C123" s="3"/>
    </row>
    <row r="124" spans="1:3" ht="12.75">
      <c r="A124" s="4"/>
      <c r="B124" s="4"/>
      <c r="C124" s="3"/>
    </row>
    <row r="125" spans="1:3" ht="12.75">
      <c r="A125" s="7" t="s">
        <v>13</v>
      </c>
      <c r="B125" s="4"/>
      <c r="C125" s="3"/>
    </row>
  </sheetData>
  <sheetProtection/>
  <protectedRanges>
    <protectedRange sqref="D18" name="Rango1_2"/>
    <protectedRange sqref="D19" name="Rango1_3"/>
    <protectedRange sqref="D20" name="Rango1_4"/>
    <protectedRange sqref="D21 B21:B23" name="Rango1_5"/>
    <protectedRange sqref="D22" name="Rango1_6"/>
    <protectedRange sqref="D23" name="Rango1_7"/>
    <protectedRange sqref="B24 D24" name="Rango1_8"/>
    <protectedRange sqref="B25 D25" name="Rango1_9"/>
    <protectedRange sqref="D26 B26:B28" name="Rango1_10"/>
    <protectedRange sqref="D27: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D39:F39" name="Rango1_32"/>
    <protectedRange sqref="D40:F40" name="Rango1_33"/>
    <protectedRange sqref="D41:F41" name="Rango1_34"/>
    <protectedRange sqref="D42:F42 E43:F46 D47:F76" name="Rango1_35"/>
    <protectedRange sqref="D43" name="Rango1_36"/>
    <protectedRange sqref="D44" name="Rango1_37"/>
    <protectedRange sqref="D45" name="Rango1_38"/>
    <protectedRange sqref="D46" name="Rango1_39"/>
    <protectedRange sqref="C16" name="Rango1"/>
    <protectedRange sqref="C17" name="Rango1_1"/>
    <protectedRange sqref="C18" name="Rango1_11"/>
    <protectedRange sqref="C19" name="Rango1_40"/>
    <protectedRange sqref="C20" name="Rango1_41"/>
    <protectedRange sqref="C21" name="Rango1_42"/>
    <protectedRange sqref="C22" name="Rango1_43"/>
    <protectedRange sqref="C23" name="Rango1_44"/>
    <protectedRange sqref="C24" name="Rango1_45"/>
    <protectedRange sqref="C25" name="Rango1_46"/>
    <protectedRange sqref="C26" name="Rango1_47"/>
    <protectedRange sqref="C27:C28" name="Rango1_48"/>
    <protectedRange sqref="C29" name="Rango1_49"/>
    <protectedRange sqref="C30" name="Rango1_50"/>
    <protectedRange sqref="C31" name="Rango1_51"/>
    <protectedRange sqref="C32" name="Rango1_52"/>
    <protectedRange sqref="C33" name="Rango1_53"/>
    <protectedRange sqref="C34" name="Rango1_54"/>
    <protectedRange sqref="C35" name="Rango1_55"/>
    <protectedRange sqref="C36" name="Rango1_56"/>
    <protectedRange sqref="C37" name="Rango1_57"/>
    <protectedRange sqref="C38" name="Rango1_58"/>
    <protectedRange sqref="C39" name="Rango1_59"/>
    <protectedRange sqref="C40" name="Rango1_60"/>
    <protectedRange sqref="C41" name="Rango1_61"/>
    <protectedRange sqref="C42" name="Rango1_62"/>
    <protectedRange sqref="C43" name="Rango1_63"/>
    <protectedRange sqref="C44" name="Rango1_64"/>
    <protectedRange sqref="C45" name="Rango1_65"/>
    <protectedRange sqref="C46" name="Rango1_66"/>
    <protectedRange sqref="C47" name="Rango1_67"/>
    <protectedRange sqref="C48" name="Rango1_68"/>
    <protectedRange sqref="C49" name="Rango1_69"/>
    <protectedRange sqref="C50" name="Rango1_70"/>
    <protectedRange sqref="C51" name="Rango1_71"/>
    <protectedRange sqref="C52" name="Rango1_72"/>
    <protectedRange sqref="C53:C54" name="Rango1_73"/>
    <protectedRange sqref="C56:C57" name="Rango1_76"/>
    <protectedRange sqref="C58:C59" name="Rango1_79"/>
    <protectedRange sqref="C60" name="Rango1_80"/>
    <protectedRange sqref="C61" name="Rango1_81"/>
    <protectedRange sqref="C62" name="Rango1_82"/>
    <protectedRange sqref="C63:C64" name="Rango1_83"/>
    <protectedRange sqref="C65" name="Rango1_84"/>
    <protectedRange sqref="C66" name="Rango1_85"/>
    <protectedRange sqref="C67" name="Rango1_87"/>
    <protectedRange sqref="C68" name="Rango1_88"/>
    <protectedRange sqref="C69" name="Rango1_89"/>
    <protectedRange sqref="C70" name="Rango1_90"/>
    <protectedRange sqref="C71" name="Rango1_91"/>
    <protectedRange sqref="C72" name="Rango1_92"/>
    <protectedRange sqref="C73" name="Rango1_94"/>
    <protectedRange sqref="C74" name="Rango1_95"/>
    <protectedRange sqref="C75" name="Rango1_96"/>
    <protectedRange sqref="C76" name="Rango1_97"/>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8:E119"/>
  <sheetViews>
    <sheetView zoomScalePageLayoutView="0" workbookViewId="0" topLeftCell="A13">
      <pane ySplit="3" topLeftCell="A117" activePane="bottomLeft" state="frozen"/>
      <selection pane="topLeft" activeCell="A13" sqref="A13"/>
      <selection pane="bottomLeft" activeCell="D93" sqref="D93"/>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76"/>
      <c r="B8" s="276"/>
      <c r="C8" s="276"/>
      <c r="D8" s="276"/>
      <c r="E8" s="276"/>
    </row>
    <row r="9" spans="1:5" ht="12.75">
      <c r="A9" s="278" t="s">
        <v>101</v>
      </c>
      <c r="B9" s="279"/>
      <c r="C9" s="279"/>
      <c r="D9" s="279"/>
      <c r="E9" s="280"/>
    </row>
    <row r="10" spans="1:5" ht="12.75">
      <c r="A10" s="281" t="s">
        <v>102</v>
      </c>
      <c r="B10" s="281"/>
      <c r="C10" s="281"/>
      <c r="D10" s="281"/>
      <c r="E10" s="281"/>
    </row>
    <row r="13" spans="1:4" ht="18">
      <c r="A13" s="277" t="s">
        <v>112</v>
      </c>
      <c r="B13" s="277"/>
      <c r="C13" s="277"/>
      <c r="D13" s="277"/>
    </row>
    <row r="14" ht="12.75">
      <c r="A14" s="12"/>
    </row>
    <row r="15" spans="1:4" ht="25.5">
      <c r="A15" s="6" t="s">
        <v>15</v>
      </c>
      <c r="B15" s="6" t="s">
        <v>16</v>
      </c>
      <c r="C15" s="6" t="s">
        <v>17</v>
      </c>
      <c r="D15" s="31" t="s">
        <v>18</v>
      </c>
    </row>
    <row r="16" spans="1:5" ht="60">
      <c r="A16" s="147">
        <v>1</v>
      </c>
      <c r="B16" s="148" t="s">
        <v>1459</v>
      </c>
      <c r="C16" s="149" t="s">
        <v>1193</v>
      </c>
      <c r="D16" s="160" t="s">
        <v>663</v>
      </c>
      <c r="E16" s="150"/>
    </row>
    <row r="17" spans="1:5" ht="45">
      <c r="A17" s="147">
        <v>2</v>
      </c>
      <c r="B17" s="148" t="s">
        <v>1460</v>
      </c>
      <c r="C17" s="149" t="s">
        <v>664</v>
      </c>
      <c r="D17" s="160" t="s">
        <v>665</v>
      </c>
      <c r="E17" s="150"/>
    </row>
    <row r="18" spans="1:5" ht="45">
      <c r="A18" s="147">
        <v>3</v>
      </c>
      <c r="B18" s="148" t="s">
        <v>1462</v>
      </c>
      <c r="C18" s="149" t="s">
        <v>666</v>
      </c>
      <c r="D18" s="160" t="s">
        <v>667</v>
      </c>
      <c r="E18" s="150"/>
    </row>
    <row r="19" spans="1:5" ht="45">
      <c r="A19" s="147">
        <v>4</v>
      </c>
      <c r="B19" s="148" t="s">
        <v>1462</v>
      </c>
      <c r="C19" s="149" t="s">
        <v>668</v>
      </c>
      <c r="D19" s="161" t="s">
        <v>669</v>
      </c>
      <c r="E19" s="150"/>
    </row>
    <row r="20" spans="1:5" ht="60">
      <c r="A20" s="147">
        <v>5</v>
      </c>
      <c r="B20" s="151" t="s">
        <v>1461</v>
      </c>
      <c r="C20" s="149" t="s">
        <v>670</v>
      </c>
      <c r="D20" s="162" t="s">
        <v>671</v>
      </c>
      <c r="E20" s="150"/>
    </row>
    <row r="21" spans="1:5" ht="60">
      <c r="A21" s="147">
        <v>6</v>
      </c>
      <c r="B21" s="148" t="s">
        <v>1463</v>
      </c>
      <c r="C21" s="149" t="s">
        <v>1465</v>
      </c>
      <c r="D21" s="160" t="s">
        <v>673</v>
      </c>
      <c r="E21" s="150"/>
    </row>
    <row r="22" spans="1:5" ht="45">
      <c r="A22" s="147">
        <v>7</v>
      </c>
      <c r="B22" s="148" t="s">
        <v>1464</v>
      </c>
      <c r="C22" s="149" t="s">
        <v>672</v>
      </c>
      <c r="D22" s="160" t="s">
        <v>1470</v>
      </c>
      <c r="E22" s="150"/>
    </row>
    <row r="23" spans="1:5" ht="60">
      <c r="A23" s="147">
        <v>8</v>
      </c>
      <c r="B23" s="148" t="s">
        <v>1466</v>
      </c>
      <c r="C23" s="149" t="s">
        <v>1467</v>
      </c>
      <c r="D23" s="162" t="s">
        <v>1471</v>
      </c>
      <c r="E23" s="150"/>
    </row>
    <row r="24" spans="1:5" ht="60">
      <c r="A24" s="147">
        <v>9</v>
      </c>
      <c r="B24" s="148" t="s">
        <v>1466</v>
      </c>
      <c r="C24" s="152" t="s">
        <v>672</v>
      </c>
      <c r="D24" s="163" t="s">
        <v>3539</v>
      </c>
      <c r="E24" s="150"/>
    </row>
    <row r="25" spans="1:5" ht="45">
      <c r="A25" s="147">
        <v>10</v>
      </c>
      <c r="B25" s="151" t="s">
        <v>1468</v>
      </c>
      <c r="C25" s="149" t="s">
        <v>1469</v>
      </c>
      <c r="D25" s="162" t="s">
        <v>676</v>
      </c>
      <c r="E25" s="150"/>
    </row>
    <row r="26" spans="1:5" ht="45">
      <c r="A26" s="147">
        <v>11</v>
      </c>
      <c r="B26" s="151" t="s">
        <v>1468</v>
      </c>
      <c r="C26" s="149" t="s">
        <v>1469</v>
      </c>
      <c r="D26" s="164" t="s">
        <v>1472</v>
      </c>
      <c r="E26" s="150"/>
    </row>
    <row r="27" spans="1:5" ht="45">
      <c r="A27" s="147">
        <v>12</v>
      </c>
      <c r="B27" s="151" t="s">
        <v>1468</v>
      </c>
      <c r="C27" s="149" t="s">
        <v>1469</v>
      </c>
      <c r="D27" s="162" t="s">
        <v>2884</v>
      </c>
      <c r="E27" s="150"/>
    </row>
    <row r="28" spans="1:5" ht="45">
      <c r="A28" s="147">
        <v>13</v>
      </c>
      <c r="B28" s="151" t="s">
        <v>1468</v>
      </c>
      <c r="C28" s="149" t="s">
        <v>1473</v>
      </c>
      <c r="D28" s="162" t="s">
        <v>677</v>
      </c>
      <c r="E28" s="150"/>
    </row>
    <row r="29" spans="1:5" ht="60">
      <c r="A29" s="147">
        <v>14</v>
      </c>
      <c r="B29" s="153" t="s">
        <v>1474</v>
      </c>
      <c r="C29" s="149" t="s">
        <v>1367</v>
      </c>
      <c r="D29" s="162" t="s">
        <v>679</v>
      </c>
      <c r="E29" s="150"/>
    </row>
    <row r="30" spans="1:5" ht="60">
      <c r="A30" s="147">
        <v>15</v>
      </c>
      <c r="B30" s="153" t="s">
        <v>1474</v>
      </c>
      <c r="C30" s="149" t="s">
        <v>1475</v>
      </c>
      <c r="D30" s="162" t="s">
        <v>680</v>
      </c>
      <c r="E30" s="150"/>
    </row>
    <row r="31" spans="1:5" ht="60">
      <c r="A31" s="147">
        <v>16</v>
      </c>
      <c r="B31" s="148" t="s">
        <v>1466</v>
      </c>
      <c r="C31" s="149" t="s">
        <v>1475</v>
      </c>
      <c r="D31" s="162" t="s">
        <v>681</v>
      </c>
      <c r="E31" s="150"/>
    </row>
    <row r="32" spans="1:5" ht="15">
      <c r="A32" s="147">
        <v>17</v>
      </c>
      <c r="B32" s="153" t="s">
        <v>1476</v>
      </c>
      <c r="C32" s="149" t="s">
        <v>207</v>
      </c>
      <c r="D32" s="162" t="s">
        <v>682</v>
      </c>
      <c r="E32" s="150"/>
    </row>
    <row r="33" spans="1:5" ht="15">
      <c r="A33" s="147">
        <v>18</v>
      </c>
      <c r="B33" s="153" t="s">
        <v>1476</v>
      </c>
      <c r="C33" s="149" t="s">
        <v>207</v>
      </c>
      <c r="D33" s="162" t="s">
        <v>683</v>
      </c>
      <c r="E33" s="150"/>
    </row>
    <row r="34" spans="1:5" ht="75">
      <c r="A34" s="147">
        <v>19</v>
      </c>
      <c r="B34" s="153" t="s">
        <v>1477</v>
      </c>
      <c r="C34" s="149" t="s">
        <v>684</v>
      </c>
      <c r="D34" s="162" t="s">
        <v>2885</v>
      </c>
      <c r="E34" s="150"/>
    </row>
    <row r="35" spans="1:5" ht="60">
      <c r="A35" s="147">
        <v>20</v>
      </c>
      <c r="B35" s="153" t="s">
        <v>1478</v>
      </c>
      <c r="C35" s="149" t="s">
        <v>366</v>
      </c>
      <c r="D35" s="162" t="s">
        <v>685</v>
      </c>
      <c r="E35" s="150"/>
    </row>
    <row r="36" spans="1:5" ht="45">
      <c r="A36" s="147">
        <v>21</v>
      </c>
      <c r="B36" s="153" t="s">
        <v>1479</v>
      </c>
      <c r="C36" s="154" t="s">
        <v>195</v>
      </c>
      <c r="D36" s="162" t="s">
        <v>686</v>
      </c>
      <c r="E36" s="150"/>
    </row>
    <row r="37" spans="1:5" ht="45">
      <c r="A37" s="147">
        <v>22</v>
      </c>
      <c r="B37" s="153" t="s">
        <v>1480</v>
      </c>
      <c r="C37" s="154" t="s">
        <v>195</v>
      </c>
      <c r="D37" s="162" t="s">
        <v>687</v>
      </c>
      <c r="E37" s="150"/>
    </row>
    <row r="38" spans="1:5" ht="45">
      <c r="A38" s="147">
        <v>23</v>
      </c>
      <c r="B38" s="153" t="s">
        <v>1480</v>
      </c>
      <c r="C38" s="154" t="s">
        <v>195</v>
      </c>
      <c r="D38" s="162" t="s">
        <v>688</v>
      </c>
      <c r="E38" s="150"/>
    </row>
    <row r="39" spans="1:5" ht="45">
      <c r="A39" s="147">
        <v>24</v>
      </c>
      <c r="B39" s="153" t="s">
        <v>1480</v>
      </c>
      <c r="C39" s="149" t="s">
        <v>196</v>
      </c>
      <c r="D39" s="162" t="s">
        <v>689</v>
      </c>
      <c r="E39" s="150"/>
    </row>
    <row r="40" spans="1:5" ht="45">
      <c r="A40" s="147">
        <v>25</v>
      </c>
      <c r="B40" s="153" t="s">
        <v>1480</v>
      </c>
      <c r="C40" s="154" t="s">
        <v>196</v>
      </c>
      <c r="D40" s="162" t="s">
        <v>690</v>
      </c>
      <c r="E40" s="150"/>
    </row>
    <row r="41" spans="1:5" ht="45">
      <c r="A41" s="147">
        <v>26</v>
      </c>
      <c r="B41" s="153" t="s">
        <v>1481</v>
      </c>
      <c r="C41" s="154" t="s">
        <v>196</v>
      </c>
      <c r="D41" s="163" t="s">
        <v>691</v>
      </c>
      <c r="E41" s="150"/>
    </row>
    <row r="42" spans="1:5" ht="45">
      <c r="A42" s="147">
        <v>27</v>
      </c>
      <c r="B42" s="153" t="s">
        <v>1480</v>
      </c>
      <c r="C42" s="149" t="s">
        <v>678</v>
      </c>
      <c r="D42" s="162" t="s">
        <v>692</v>
      </c>
      <c r="E42" s="150"/>
    </row>
    <row r="43" spans="1:5" ht="45">
      <c r="A43" s="147">
        <v>28</v>
      </c>
      <c r="B43" s="153" t="s">
        <v>1480</v>
      </c>
      <c r="C43" s="149" t="s">
        <v>2886</v>
      </c>
      <c r="D43" s="163" t="s">
        <v>2887</v>
      </c>
      <c r="E43" s="150"/>
    </row>
    <row r="44" spans="1:5" ht="30">
      <c r="A44" s="147">
        <v>29</v>
      </c>
      <c r="B44" s="153" t="s">
        <v>1482</v>
      </c>
      <c r="C44" s="149" t="s">
        <v>678</v>
      </c>
      <c r="D44" s="162" t="s">
        <v>693</v>
      </c>
      <c r="E44" s="150"/>
    </row>
    <row r="45" spans="1:5" ht="30">
      <c r="A45" s="147">
        <v>30</v>
      </c>
      <c r="B45" s="153" t="s">
        <v>1483</v>
      </c>
      <c r="C45" s="149" t="s">
        <v>678</v>
      </c>
      <c r="D45" s="162" t="s">
        <v>694</v>
      </c>
      <c r="E45" s="150"/>
    </row>
    <row r="46" spans="1:5" ht="45">
      <c r="A46" s="147">
        <v>31</v>
      </c>
      <c r="B46" s="153" t="s">
        <v>1484</v>
      </c>
      <c r="C46" s="149" t="s">
        <v>1485</v>
      </c>
      <c r="D46" s="162" t="s">
        <v>695</v>
      </c>
      <c r="E46" s="150"/>
    </row>
    <row r="47" spans="1:5" ht="30">
      <c r="A47" s="147">
        <v>32</v>
      </c>
      <c r="B47" s="153" t="s">
        <v>1486</v>
      </c>
      <c r="C47" s="149" t="s">
        <v>1487</v>
      </c>
      <c r="D47" s="162" t="s">
        <v>696</v>
      </c>
      <c r="E47" s="150"/>
    </row>
    <row r="48" spans="1:5" ht="45">
      <c r="A48" s="147">
        <v>33</v>
      </c>
      <c r="B48" s="153" t="s">
        <v>1488</v>
      </c>
      <c r="C48" s="149" t="s">
        <v>699</v>
      </c>
      <c r="D48" s="162" t="s">
        <v>697</v>
      </c>
      <c r="E48" s="150"/>
    </row>
    <row r="49" spans="1:5" ht="45">
      <c r="A49" s="147">
        <v>34</v>
      </c>
      <c r="B49" s="153" t="s">
        <v>1488</v>
      </c>
      <c r="C49" s="149" t="s">
        <v>699</v>
      </c>
      <c r="D49" s="162" t="s">
        <v>698</v>
      </c>
      <c r="E49" s="150"/>
    </row>
    <row r="50" spans="1:5" ht="45">
      <c r="A50" s="147">
        <v>35</v>
      </c>
      <c r="B50" s="153" t="s">
        <v>1488</v>
      </c>
      <c r="C50" s="149" t="s">
        <v>699</v>
      </c>
      <c r="D50" s="162" t="s">
        <v>700</v>
      </c>
      <c r="E50" s="150"/>
    </row>
    <row r="51" spans="1:5" ht="45">
      <c r="A51" s="147">
        <v>36</v>
      </c>
      <c r="B51" s="153" t="s">
        <v>1488</v>
      </c>
      <c r="C51" s="149" t="s">
        <v>699</v>
      </c>
      <c r="D51" s="162" t="s">
        <v>701</v>
      </c>
      <c r="E51" s="150"/>
    </row>
    <row r="52" spans="1:5" ht="45">
      <c r="A52" s="147">
        <v>37</v>
      </c>
      <c r="B52" s="153" t="s">
        <v>1489</v>
      </c>
      <c r="C52" s="149" t="s">
        <v>1490</v>
      </c>
      <c r="D52" s="162" t="s">
        <v>702</v>
      </c>
      <c r="E52" s="150"/>
    </row>
    <row r="53" spans="1:5" ht="45">
      <c r="A53" s="147">
        <v>38</v>
      </c>
      <c r="B53" s="153" t="s">
        <v>1489</v>
      </c>
      <c r="C53" s="155" t="s">
        <v>1491</v>
      </c>
      <c r="D53" s="162" t="s">
        <v>703</v>
      </c>
      <c r="E53" s="150"/>
    </row>
    <row r="54" spans="1:5" ht="45">
      <c r="A54" s="147">
        <v>39</v>
      </c>
      <c r="B54" s="153" t="s">
        <v>1489</v>
      </c>
      <c r="C54" s="149" t="s">
        <v>705</v>
      </c>
      <c r="D54" s="162" t="s">
        <v>704</v>
      </c>
      <c r="E54" s="150"/>
    </row>
    <row r="55" spans="1:5" ht="45">
      <c r="A55" s="147">
        <v>40</v>
      </c>
      <c r="B55" s="153" t="s">
        <v>1489</v>
      </c>
      <c r="C55" s="149" t="s">
        <v>1492</v>
      </c>
      <c r="D55" s="162" t="s">
        <v>706</v>
      </c>
      <c r="E55" s="150"/>
    </row>
    <row r="56" spans="1:5" ht="60">
      <c r="A56" s="147">
        <v>41</v>
      </c>
      <c r="B56" s="153" t="s">
        <v>1493</v>
      </c>
      <c r="C56" s="149" t="s">
        <v>708</v>
      </c>
      <c r="D56" s="162" t="s">
        <v>707</v>
      </c>
      <c r="E56" s="150"/>
    </row>
    <row r="57" spans="1:5" ht="45">
      <c r="A57" s="147">
        <v>42</v>
      </c>
      <c r="B57" s="153" t="s">
        <v>1494</v>
      </c>
      <c r="C57" s="152" t="s">
        <v>2889</v>
      </c>
      <c r="D57" s="162" t="s">
        <v>709</v>
      </c>
      <c r="E57" s="150"/>
    </row>
    <row r="58" spans="1:5" ht="45">
      <c r="A58" s="147">
        <v>43</v>
      </c>
      <c r="B58" s="153" t="s">
        <v>1468</v>
      </c>
      <c r="C58" s="149" t="s">
        <v>711</v>
      </c>
      <c r="D58" s="162" t="s">
        <v>710</v>
      </c>
      <c r="E58" s="150"/>
    </row>
    <row r="59" spans="1:5" ht="45">
      <c r="A59" s="147">
        <v>44</v>
      </c>
      <c r="B59" s="153" t="s">
        <v>1468</v>
      </c>
      <c r="C59" s="149" t="s">
        <v>1495</v>
      </c>
      <c r="D59" s="162" t="s">
        <v>712</v>
      </c>
      <c r="E59" s="150"/>
    </row>
    <row r="60" spans="1:5" ht="45">
      <c r="A60" s="147">
        <v>45</v>
      </c>
      <c r="B60" s="153" t="s">
        <v>1468</v>
      </c>
      <c r="C60" s="155" t="s">
        <v>1496</v>
      </c>
      <c r="D60" s="162" t="s">
        <v>713</v>
      </c>
      <c r="E60" s="150"/>
    </row>
    <row r="61" spans="1:5" ht="45">
      <c r="A61" s="147">
        <v>46</v>
      </c>
      <c r="B61" s="153" t="s">
        <v>1468</v>
      </c>
      <c r="C61" s="149" t="s">
        <v>1497</v>
      </c>
      <c r="D61" s="162" t="s">
        <v>714</v>
      </c>
      <c r="E61" s="150"/>
    </row>
    <row r="62" spans="1:5" ht="45">
      <c r="A62" s="147">
        <v>47</v>
      </c>
      <c r="B62" s="153" t="s">
        <v>1468</v>
      </c>
      <c r="C62" s="155" t="s">
        <v>1498</v>
      </c>
      <c r="D62" s="162" t="s">
        <v>715</v>
      </c>
      <c r="E62" s="150"/>
    </row>
    <row r="63" spans="1:5" ht="45">
      <c r="A63" s="147">
        <v>48</v>
      </c>
      <c r="B63" s="153" t="s">
        <v>1468</v>
      </c>
      <c r="C63" s="149" t="s">
        <v>717</v>
      </c>
      <c r="D63" s="162" t="s">
        <v>716</v>
      </c>
      <c r="E63" s="150"/>
    </row>
    <row r="64" spans="1:5" ht="30">
      <c r="A64" s="147">
        <v>49</v>
      </c>
      <c r="B64" s="153" t="s">
        <v>1499</v>
      </c>
      <c r="C64" s="149" t="s">
        <v>1358</v>
      </c>
      <c r="D64" s="162" t="s">
        <v>718</v>
      </c>
      <c r="E64" s="150"/>
    </row>
    <row r="65" spans="1:5" ht="45">
      <c r="A65" s="147">
        <v>50</v>
      </c>
      <c r="B65" s="153" t="s">
        <v>1468</v>
      </c>
      <c r="C65" s="155" t="s">
        <v>1500</v>
      </c>
      <c r="D65" s="162" t="s">
        <v>719</v>
      </c>
      <c r="E65" s="150"/>
    </row>
    <row r="66" spans="1:5" ht="60">
      <c r="A66" s="147">
        <v>51</v>
      </c>
      <c r="B66" s="153" t="s">
        <v>1501</v>
      </c>
      <c r="C66" s="149" t="s">
        <v>721</v>
      </c>
      <c r="D66" s="162" t="s">
        <v>720</v>
      </c>
      <c r="E66" s="150"/>
    </row>
    <row r="67" spans="1:5" ht="45">
      <c r="A67" s="147">
        <v>52</v>
      </c>
      <c r="B67" s="153" t="s">
        <v>1468</v>
      </c>
      <c r="C67" s="149" t="s">
        <v>1502</v>
      </c>
      <c r="D67" s="162" t="s">
        <v>722</v>
      </c>
      <c r="E67" s="150"/>
    </row>
    <row r="68" spans="1:5" ht="60">
      <c r="A68" s="147">
        <v>53</v>
      </c>
      <c r="B68" s="153" t="s">
        <v>1503</v>
      </c>
      <c r="C68" s="149" t="s">
        <v>724</v>
      </c>
      <c r="D68" s="162" t="s">
        <v>723</v>
      </c>
      <c r="E68" s="150"/>
    </row>
    <row r="69" spans="1:5" ht="60">
      <c r="A69" s="147">
        <v>54</v>
      </c>
      <c r="B69" s="153" t="s">
        <v>1504</v>
      </c>
      <c r="C69" s="155" t="s">
        <v>1505</v>
      </c>
      <c r="D69" s="162" t="s">
        <v>725</v>
      </c>
      <c r="E69" s="150"/>
    </row>
    <row r="70" spans="1:5" ht="45">
      <c r="A70" s="147">
        <v>55</v>
      </c>
      <c r="B70" s="153" t="s">
        <v>1468</v>
      </c>
      <c r="C70" s="149" t="s">
        <v>1506</v>
      </c>
      <c r="D70" s="162" t="s">
        <v>726</v>
      </c>
      <c r="E70" s="150"/>
    </row>
    <row r="71" spans="1:5" ht="60">
      <c r="A71" s="147">
        <v>56</v>
      </c>
      <c r="B71" s="153" t="s">
        <v>1507</v>
      </c>
      <c r="C71" s="149" t="s">
        <v>727</v>
      </c>
      <c r="D71" s="162" t="s">
        <v>728</v>
      </c>
      <c r="E71" s="150"/>
    </row>
    <row r="72" spans="1:5" ht="60">
      <c r="A72" s="147">
        <v>57</v>
      </c>
      <c r="B72" s="153" t="s">
        <v>1508</v>
      </c>
      <c r="C72" s="149" t="s">
        <v>1509</v>
      </c>
      <c r="D72" s="162" t="s">
        <v>729</v>
      </c>
      <c r="E72" s="150"/>
    </row>
    <row r="73" spans="1:5" ht="45">
      <c r="A73" s="147">
        <v>58</v>
      </c>
      <c r="B73" s="153" t="s">
        <v>1510</v>
      </c>
      <c r="C73" s="149" t="s">
        <v>731</v>
      </c>
      <c r="D73" s="162" t="s">
        <v>730</v>
      </c>
      <c r="E73" s="150"/>
    </row>
    <row r="74" spans="1:5" ht="45">
      <c r="A74" s="147">
        <v>59</v>
      </c>
      <c r="B74" s="153" t="s">
        <v>1510</v>
      </c>
      <c r="C74" s="149" t="s">
        <v>731</v>
      </c>
      <c r="D74" s="162" t="s">
        <v>732</v>
      </c>
      <c r="E74" s="150"/>
    </row>
    <row r="75" spans="1:5" ht="45">
      <c r="A75" s="147">
        <v>60</v>
      </c>
      <c r="B75" s="153" t="s">
        <v>1510</v>
      </c>
      <c r="C75" s="149" t="s">
        <v>1511</v>
      </c>
      <c r="D75" s="162" t="s">
        <v>733</v>
      </c>
      <c r="E75" s="150"/>
    </row>
    <row r="76" spans="1:5" ht="90">
      <c r="A76" s="147">
        <v>61</v>
      </c>
      <c r="B76" s="153" t="s">
        <v>1512</v>
      </c>
      <c r="C76" s="149" t="s">
        <v>1513</v>
      </c>
      <c r="D76" s="162" t="s">
        <v>734</v>
      </c>
      <c r="E76" s="150"/>
    </row>
    <row r="77" spans="1:5" ht="15">
      <c r="A77" s="147">
        <v>62</v>
      </c>
      <c r="B77" s="153" t="s">
        <v>1514</v>
      </c>
      <c r="C77" s="149" t="s">
        <v>1515</v>
      </c>
      <c r="D77" s="162" t="s">
        <v>735</v>
      </c>
      <c r="E77" s="150"/>
    </row>
    <row r="78" spans="1:5" ht="15">
      <c r="A78" s="147">
        <v>63</v>
      </c>
      <c r="B78" s="153" t="s">
        <v>1514</v>
      </c>
      <c r="C78" s="149" t="s">
        <v>1516</v>
      </c>
      <c r="D78" s="162" t="s">
        <v>736</v>
      </c>
      <c r="E78" s="150"/>
    </row>
    <row r="79" spans="1:5" ht="15">
      <c r="A79" s="147">
        <v>64</v>
      </c>
      <c r="B79" s="153" t="s">
        <v>1517</v>
      </c>
      <c r="C79" s="149" t="s">
        <v>1516</v>
      </c>
      <c r="D79" s="162" t="s">
        <v>737</v>
      </c>
      <c r="E79" s="150"/>
    </row>
    <row r="80" spans="1:5" ht="15">
      <c r="A80" s="147">
        <v>65</v>
      </c>
      <c r="B80" s="153" t="s">
        <v>1519</v>
      </c>
      <c r="C80" s="149" t="s">
        <v>1518</v>
      </c>
      <c r="D80" s="163" t="s">
        <v>738</v>
      </c>
      <c r="E80" s="150"/>
    </row>
    <row r="81" spans="1:5" ht="15">
      <c r="A81" s="147">
        <v>66</v>
      </c>
      <c r="B81" s="153" t="s">
        <v>1520</v>
      </c>
      <c r="C81" s="149" t="s">
        <v>1521</v>
      </c>
      <c r="D81" s="162" t="s">
        <v>739</v>
      </c>
      <c r="E81" s="150"/>
    </row>
    <row r="82" spans="1:5" ht="15">
      <c r="A82" s="147">
        <v>67</v>
      </c>
      <c r="B82" s="153" t="s">
        <v>1531</v>
      </c>
      <c r="C82" s="149" t="s">
        <v>1522</v>
      </c>
      <c r="D82" s="162" t="s">
        <v>740</v>
      </c>
      <c r="E82" s="150"/>
    </row>
    <row r="83" spans="1:5" ht="30">
      <c r="A83" s="147">
        <v>68</v>
      </c>
      <c r="B83" s="153" t="s">
        <v>1523</v>
      </c>
      <c r="C83" s="149" t="s">
        <v>1524</v>
      </c>
      <c r="D83" s="162" t="s">
        <v>1525</v>
      </c>
      <c r="E83" s="150"/>
    </row>
    <row r="84" spans="1:5" ht="30">
      <c r="A84" s="147">
        <v>69</v>
      </c>
      <c r="B84" s="153" t="s">
        <v>1526</v>
      </c>
      <c r="C84" s="152" t="s">
        <v>3540</v>
      </c>
      <c r="D84" s="156" t="s">
        <v>3541</v>
      </c>
      <c r="E84" s="150"/>
    </row>
    <row r="85" spans="1:5" ht="30">
      <c r="A85" s="147">
        <v>70</v>
      </c>
      <c r="B85" s="153" t="s">
        <v>1527</v>
      </c>
      <c r="C85" s="155" t="s">
        <v>1528</v>
      </c>
      <c r="D85" s="157" t="s">
        <v>741</v>
      </c>
      <c r="E85" s="150"/>
    </row>
    <row r="86" spans="1:5" ht="30">
      <c r="A86" s="147">
        <v>71</v>
      </c>
      <c r="B86" s="153" t="s">
        <v>1527</v>
      </c>
      <c r="C86" s="149" t="s">
        <v>1524</v>
      </c>
      <c r="D86" s="157" t="s">
        <v>742</v>
      </c>
      <c r="E86" s="150"/>
    </row>
    <row r="87" spans="1:5" ht="30">
      <c r="A87" s="147">
        <v>72</v>
      </c>
      <c r="B87" s="153" t="s">
        <v>1527</v>
      </c>
      <c r="C87" s="149" t="s">
        <v>1379</v>
      </c>
      <c r="D87" s="157" t="s">
        <v>743</v>
      </c>
      <c r="E87" s="150"/>
    </row>
    <row r="88" spans="1:5" ht="30">
      <c r="A88" s="147">
        <v>73</v>
      </c>
      <c r="B88" s="153" t="s">
        <v>1529</v>
      </c>
      <c r="C88" s="149" t="s">
        <v>1530</v>
      </c>
      <c r="D88" s="157" t="s">
        <v>2888</v>
      </c>
      <c r="E88" s="150"/>
    </row>
    <row r="89" spans="1:5" ht="15">
      <c r="A89" s="147">
        <v>74</v>
      </c>
      <c r="B89" s="153" t="s">
        <v>1531</v>
      </c>
      <c r="C89" s="149" t="s">
        <v>1532</v>
      </c>
      <c r="D89" s="157" t="s">
        <v>744</v>
      </c>
      <c r="E89" s="150"/>
    </row>
    <row r="90" spans="1:5" ht="15">
      <c r="A90" s="147">
        <v>75</v>
      </c>
      <c r="B90" s="153" t="s">
        <v>1531</v>
      </c>
      <c r="C90" s="149" t="s">
        <v>1533</v>
      </c>
      <c r="D90" s="157" t="s">
        <v>746</v>
      </c>
      <c r="E90" s="150"/>
    </row>
    <row r="91" spans="1:5" ht="15">
      <c r="A91" s="147">
        <v>76</v>
      </c>
      <c r="B91" s="153" t="s">
        <v>1531</v>
      </c>
      <c r="C91" s="149" t="s">
        <v>1534</v>
      </c>
      <c r="D91" s="157" t="s">
        <v>747</v>
      </c>
      <c r="E91" s="150"/>
    </row>
    <row r="92" spans="1:5" ht="15">
      <c r="A92" s="147">
        <v>77</v>
      </c>
      <c r="B92" s="153" t="s">
        <v>1535</v>
      </c>
      <c r="C92" s="158" t="s">
        <v>748</v>
      </c>
      <c r="D92" s="156" t="s">
        <v>3524</v>
      </c>
      <c r="E92" s="150"/>
    </row>
    <row r="93" spans="1:5" ht="15">
      <c r="A93" s="147">
        <v>78</v>
      </c>
      <c r="B93" s="153" t="s">
        <v>1535</v>
      </c>
      <c r="C93" s="158" t="s">
        <v>748</v>
      </c>
      <c r="D93" s="156" t="s">
        <v>3525</v>
      </c>
      <c r="E93" s="150"/>
    </row>
    <row r="94" spans="1:5" ht="15">
      <c r="A94" s="147">
        <v>79</v>
      </c>
      <c r="B94" s="153" t="s">
        <v>1535</v>
      </c>
      <c r="C94" s="158" t="s">
        <v>748</v>
      </c>
      <c r="D94" s="156" t="s">
        <v>3534</v>
      </c>
      <c r="E94" s="150"/>
    </row>
    <row r="95" spans="1:5" ht="15">
      <c r="A95" s="147">
        <v>80</v>
      </c>
      <c r="B95" s="153" t="s">
        <v>1535</v>
      </c>
      <c r="C95" s="158" t="s">
        <v>2814</v>
      </c>
      <c r="D95" s="157" t="s">
        <v>3904</v>
      </c>
      <c r="E95" s="150"/>
    </row>
    <row r="96" spans="1:5" ht="45">
      <c r="A96" s="147">
        <v>81</v>
      </c>
      <c r="B96" s="153" t="s">
        <v>1536</v>
      </c>
      <c r="C96" s="149" t="s">
        <v>1421</v>
      </c>
      <c r="D96" s="157" t="s">
        <v>749</v>
      </c>
      <c r="E96" s="150"/>
    </row>
    <row r="97" spans="1:5" ht="45">
      <c r="A97" s="147">
        <v>82</v>
      </c>
      <c r="B97" s="153" t="s">
        <v>1536</v>
      </c>
      <c r="C97" s="149" t="s">
        <v>1421</v>
      </c>
      <c r="D97" s="157" t="s">
        <v>750</v>
      </c>
      <c r="E97" s="150"/>
    </row>
    <row r="98" spans="1:5" ht="45">
      <c r="A98" s="147">
        <v>83</v>
      </c>
      <c r="B98" s="153" t="s">
        <v>1537</v>
      </c>
      <c r="C98" s="149" t="s">
        <v>1421</v>
      </c>
      <c r="D98" s="157" t="s">
        <v>751</v>
      </c>
      <c r="E98" s="150"/>
    </row>
    <row r="99" spans="1:5" ht="45">
      <c r="A99" s="147">
        <v>84</v>
      </c>
      <c r="B99" s="153" t="s">
        <v>1536</v>
      </c>
      <c r="C99" s="149" t="s">
        <v>1421</v>
      </c>
      <c r="D99" s="157" t="s">
        <v>752</v>
      </c>
      <c r="E99" s="150"/>
    </row>
    <row r="100" spans="1:5" ht="30">
      <c r="A100" s="147">
        <v>85</v>
      </c>
      <c r="B100" s="153" t="s">
        <v>1538</v>
      </c>
      <c r="C100" s="149" t="s">
        <v>223</v>
      </c>
      <c r="D100" s="157" t="s">
        <v>753</v>
      </c>
      <c r="E100" s="150"/>
    </row>
    <row r="101" spans="1:5" ht="45">
      <c r="A101" s="147">
        <v>86</v>
      </c>
      <c r="B101" s="153" t="s">
        <v>1537</v>
      </c>
      <c r="C101" s="149" t="s">
        <v>223</v>
      </c>
      <c r="D101" s="157" t="s">
        <v>754</v>
      </c>
      <c r="E101" s="150"/>
    </row>
    <row r="102" spans="1:5" ht="30">
      <c r="A102" s="147" t="s">
        <v>3869</v>
      </c>
      <c r="B102" s="153" t="s">
        <v>1538</v>
      </c>
      <c r="C102" s="149" t="s">
        <v>308</v>
      </c>
      <c r="D102" s="157" t="s">
        <v>756</v>
      </c>
      <c r="E102" s="150"/>
    </row>
    <row r="103" spans="1:5" ht="45">
      <c r="A103" s="147">
        <v>88</v>
      </c>
      <c r="B103" s="153" t="s">
        <v>1539</v>
      </c>
      <c r="C103" s="149" t="s">
        <v>308</v>
      </c>
      <c r="D103" s="157" t="s">
        <v>757</v>
      </c>
      <c r="E103" s="150"/>
    </row>
    <row r="104" spans="1:5" ht="30">
      <c r="A104" s="147">
        <v>89</v>
      </c>
      <c r="B104" s="153" t="s">
        <v>1540</v>
      </c>
      <c r="C104" s="149" t="s">
        <v>1541</v>
      </c>
      <c r="D104" s="157" t="s">
        <v>758</v>
      </c>
      <c r="E104" s="150"/>
    </row>
    <row r="105" spans="1:5" ht="45">
      <c r="A105" s="147">
        <v>90</v>
      </c>
      <c r="B105" s="153" t="s">
        <v>1542</v>
      </c>
      <c r="C105" s="149" t="s">
        <v>1543</v>
      </c>
      <c r="D105" s="157" t="s">
        <v>759</v>
      </c>
      <c r="E105" s="150"/>
    </row>
    <row r="106" spans="1:5" ht="30">
      <c r="A106" s="147">
        <v>91</v>
      </c>
      <c r="B106" s="153" t="s">
        <v>1544</v>
      </c>
      <c r="C106" s="149" t="s">
        <v>1545</v>
      </c>
      <c r="D106" s="157" t="s">
        <v>760</v>
      </c>
      <c r="E106" s="150"/>
    </row>
    <row r="107" spans="1:5" ht="30">
      <c r="A107" s="147">
        <v>92</v>
      </c>
      <c r="B107" s="153" t="s">
        <v>1546</v>
      </c>
      <c r="C107" s="149" t="s">
        <v>761</v>
      </c>
      <c r="D107" s="157" t="s">
        <v>762</v>
      </c>
      <c r="E107" s="150"/>
    </row>
    <row r="108" spans="1:5" ht="30">
      <c r="A108" s="147">
        <v>93</v>
      </c>
      <c r="B108" s="153" t="s">
        <v>1540</v>
      </c>
      <c r="C108" s="149" t="s">
        <v>1541</v>
      </c>
      <c r="D108" s="159" t="s">
        <v>763</v>
      </c>
      <c r="E108" s="150"/>
    </row>
    <row r="109" spans="1:5" ht="30">
      <c r="A109" s="147">
        <v>94</v>
      </c>
      <c r="B109" s="153" t="s">
        <v>1547</v>
      </c>
      <c r="C109" s="149" t="s">
        <v>764</v>
      </c>
      <c r="D109" s="159" t="s">
        <v>765</v>
      </c>
      <c r="E109" s="150"/>
    </row>
    <row r="110" spans="1:5" ht="30">
      <c r="A110" s="147">
        <v>95</v>
      </c>
      <c r="B110" s="153" t="s">
        <v>1547</v>
      </c>
      <c r="C110" s="149" t="s">
        <v>764</v>
      </c>
      <c r="D110" s="159" t="s">
        <v>766</v>
      </c>
      <c r="E110" s="150"/>
    </row>
    <row r="111" spans="1:5" ht="30">
      <c r="A111" s="147">
        <v>96</v>
      </c>
      <c r="B111" s="153" t="s">
        <v>1552</v>
      </c>
      <c r="C111" s="149" t="s">
        <v>1548</v>
      </c>
      <c r="D111" s="159" t="s">
        <v>767</v>
      </c>
      <c r="E111" s="150"/>
    </row>
    <row r="112" spans="1:5" ht="30">
      <c r="A112" s="147">
        <v>97</v>
      </c>
      <c r="B112" s="153" t="s">
        <v>1552</v>
      </c>
      <c r="C112" s="149" t="s">
        <v>1548</v>
      </c>
      <c r="D112" s="159" t="s">
        <v>768</v>
      </c>
      <c r="E112" s="150"/>
    </row>
    <row r="113" spans="1:5" ht="45">
      <c r="A113" s="147">
        <v>98</v>
      </c>
      <c r="B113" s="153" t="s">
        <v>1549</v>
      </c>
      <c r="C113" s="149" t="s">
        <v>202</v>
      </c>
      <c r="D113" s="159" t="s">
        <v>3393</v>
      </c>
      <c r="E113" s="150"/>
    </row>
    <row r="114" spans="1:5" ht="30">
      <c r="A114" s="147">
        <v>99</v>
      </c>
      <c r="B114" s="153" t="s">
        <v>1552</v>
      </c>
      <c r="C114" s="155" t="s">
        <v>1541</v>
      </c>
      <c r="D114" s="159" t="s">
        <v>769</v>
      </c>
      <c r="E114" s="150"/>
    </row>
    <row r="115" spans="1:5" ht="45">
      <c r="A115" s="147">
        <v>100</v>
      </c>
      <c r="B115" s="153" t="s">
        <v>1553</v>
      </c>
      <c r="C115" s="155" t="s">
        <v>1541</v>
      </c>
      <c r="D115" s="159" t="s">
        <v>770</v>
      </c>
      <c r="E115" s="150"/>
    </row>
    <row r="116" spans="1:5" ht="30">
      <c r="A116" s="147">
        <v>101</v>
      </c>
      <c r="B116" s="153" t="s">
        <v>1550</v>
      </c>
      <c r="C116" s="149" t="s">
        <v>1551</v>
      </c>
      <c r="D116" s="159" t="s">
        <v>771</v>
      </c>
      <c r="E116" s="150"/>
    </row>
    <row r="117" spans="1:5" ht="30">
      <c r="A117" s="147">
        <v>102</v>
      </c>
      <c r="B117" s="153" t="s">
        <v>1554</v>
      </c>
      <c r="C117" s="149" t="s">
        <v>207</v>
      </c>
      <c r="D117" s="159" t="s">
        <v>772</v>
      </c>
      <c r="E117" s="150"/>
    </row>
    <row r="118" spans="1:5" ht="30">
      <c r="A118" s="147">
        <v>103</v>
      </c>
      <c r="B118" s="153" t="s">
        <v>1554</v>
      </c>
      <c r="C118" s="149" t="s">
        <v>207</v>
      </c>
      <c r="D118" s="159" t="s">
        <v>773</v>
      </c>
      <c r="E118" s="150"/>
    </row>
    <row r="119" spans="1:5" ht="30">
      <c r="A119" s="147">
        <v>104</v>
      </c>
      <c r="B119" s="153" t="s">
        <v>1550</v>
      </c>
      <c r="C119" s="155" t="s">
        <v>1555</v>
      </c>
      <c r="D119" s="153" t="s">
        <v>771</v>
      </c>
      <c r="E119" s="150"/>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D18 B18:B19" name="Rango1_2_1"/>
    <protectedRange sqref="D19" name="Rango1_3_1"/>
    <protectedRange sqref="B20 D20" name="Rango1_4_1"/>
    <protectedRange sqref="B21 D21" name="Rango1_5_1"/>
    <protectedRange sqref="B22" name="Rango1_6_1"/>
    <protectedRange sqref="D22 B23:B24 B31" name="Rango1_7_1"/>
    <protectedRange sqref="D23" name="Rango1_8_1"/>
    <protectedRange sqref="B25 D24" name="Rango1_9_1"/>
    <protectedRange sqref="D25 B26:B28" name="Rango1_10_1"/>
    <protectedRange sqref="D27" name="Rango1_21_1"/>
    <protectedRange sqref="D28" name="Rango1_22_1"/>
    <protectedRange sqref="D29" name="Rango1_23_1"/>
    <protectedRange sqref="D30" name="Rango1_24_1"/>
    <protectedRange sqref="D31:D32" name="Rango1_25_1"/>
    <protectedRange sqref="D33" name="Rango1_26_1"/>
    <protectedRange sqref="D34" name="Rango1_27_1"/>
    <protectedRange sqref="D35" name="Rango1_28_1"/>
    <protectedRange sqref="D36" name="Rango1_29_1"/>
    <protectedRange sqref="D37" name="Rango1_30_1"/>
    <protectedRange sqref="D38" name="Rango1_31_1"/>
    <protectedRange sqref="D39" name="Rango1_32_1"/>
    <protectedRange sqref="D40" name="Rango1_33_1"/>
    <protectedRange sqref="D41" name="Rango1_34_1"/>
    <protectedRange sqref="D42 D47:D79" name="Rango1_35_1"/>
    <protectedRange sqref="D80" name="Rango1_36_1"/>
    <protectedRange sqref="D81 D44" name="Rango1_37_1"/>
    <protectedRange sqref="D82 D45" name="Rango1_38_1"/>
    <protectedRange sqref="D83 D46" name="Rango1_39_1"/>
    <protectedRange sqref="C16" name="Rango1"/>
    <protectedRange sqref="C17" name="Rango1_11"/>
    <protectedRange sqref="C18" name="Rango1_40"/>
    <protectedRange sqref="C19" name="Rango1_41"/>
    <protectedRange sqref="C20" name="Rango1_42"/>
    <protectedRange sqref="C21" name="Rango1_43"/>
    <protectedRange sqref="C22" name="Rango1_44"/>
    <protectedRange sqref="C23" name="Rango1_45"/>
    <protectedRange sqref="C24" name="Rango1_46"/>
    <protectedRange sqref="C25:C27" name="Rango1_47"/>
    <protectedRange sqref="C28" name="Rango1_50"/>
    <protectedRange sqref="C29:C35" name="Rango1_51"/>
    <protectedRange sqref="C36:C42 C44:C45" name="Rango1_52"/>
    <protectedRange sqref="C61:C65 C58:C59 C46:C56" name="Rango1_53"/>
    <protectedRange sqref="C60" name="Rango1_54"/>
    <protectedRange sqref="C66:C75" name="Rango1_56"/>
    <protectedRange sqref="C76:C86" name="Rango1_57"/>
    <protectedRange sqref="C87:C95" name="Rango1_58"/>
    <protectedRange sqref="C96:C105" name="Rango1_59"/>
    <protectedRange sqref="C106:C119" name="Rango1_60"/>
    <protectedRange sqref="D43" name="Rango1_36_1_1"/>
    <protectedRange sqref="C43" name="Rango1_52_1"/>
    <protectedRange sqref="C57" name="Rango1_55_1"/>
  </protectedRanges>
  <mergeCells count="4">
    <mergeCell ref="A8:E8"/>
    <mergeCell ref="A9:E9"/>
    <mergeCell ref="A10:E10"/>
    <mergeCell ref="A13:D13"/>
  </mergeCells>
  <printOptions/>
  <pageMargins left="0.5905511811023623" right="0.1968503937007874"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salcedo</dc:creator>
  <cp:keywords/>
  <dc:description/>
  <cp:lastModifiedBy>Hewlett-Packard Company</cp:lastModifiedBy>
  <cp:lastPrinted>2017-11-07T18:32:45Z</cp:lastPrinted>
  <dcterms:created xsi:type="dcterms:W3CDTF">2013-01-23T20:25:39Z</dcterms:created>
  <dcterms:modified xsi:type="dcterms:W3CDTF">2018-03-16T19:44:00Z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